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inance report งวดที่ 1" sheetId="1" r:id="rId1"/>
    <sheet name="finance report งวดที่ 2" sheetId="2" r:id="rId2"/>
    <sheet name="finance report งวดที่ 3" sheetId="3" r:id="rId3"/>
    <sheet name="project 58" sheetId="4" r:id="rId4"/>
    <sheet name="project 59" sheetId="5" r:id="rId5"/>
    <sheet name="project 60" sheetId="6" r:id="rId6"/>
  </sheets>
  <definedNames>
    <definedName name="_xlnm.Print_Titles" localSheetId="3">'project 58'!$4:$4</definedName>
    <definedName name="_xlnm.Print_Titles" localSheetId="5">'project 60'!$4:$4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R2" authorId="0">
      <text>
        <r>
          <rPr>
            <b/>
            <sz val="9"/>
            <rFont val="Tahoma"/>
            <family val="2"/>
          </rPr>
          <t xml:space="preserve">
แบบฟอร์มนี้ ใช้ในกรณีโครงการวิจัยที่มีเฉพาะงบดำเนินงานเท่านั้น  กรณีโครงการวิจัยมีงบบุคลากร/งบลงทุน สามารถปรับใช้ตามงบประมาณที่ได้รับจัดสรรตามจริง</t>
        </r>
      </text>
    </comment>
    <comment ref="A3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1. แบบรายงานการเงินงวดนี้ จัดทำขึ้นเพื่ออำนวยความสะดวกแก่ผู้ได้รับทุน และผู้ที่เกี่ยวข้อง หากผู้ได้รับทุนจะใช้ตามแบบที่จัดทำขึ้นตามความเหมาะสมโดยมีรายละเอียดครอบคลุมตามแบบรายงานการเงินนี้ย่อมทำได้ 
2. กรณีชุดโครงการวิจัย โปรดรายงานเป็นภาพรวมของโครงการ </t>
        </r>
      </text>
    </comment>
    <comment ref="L4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ระบุชื่อหัวหน้าโครงการ/ผู้อำนวยการชุดโครงการวิจัย</t>
        </r>
      </text>
    </comment>
    <comment ref="R4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คณะที่หัวหน้าโครงการวิจัย/ผู้อำนวยการชุดโครงการวิจัยสังกัด</t>
        </r>
      </text>
    </comment>
    <comment ref="A5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สามารถตัดตัวเลือกที่ไม่ใช้ออกได้ เช่น เป็นโครงการวิจัยเดี่ยว ก็ตัด "ชุดโครงการวิจัย" ออกได้</t>
        </r>
      </text>
    </comment>
    <comment ref="F5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ใช้ชื่อตามประกาศสถาบันวิจัยและพัฒนา มหาวิทยาลัยศิลปากร เรื่อง ผลการพิจารณาทุนอุดหนุนการวิจัยจากเงินงบประมาณแผ่นดิน ประจำปีนั้น ๆ</t>
        </r>
      </text>
    </comment>
    <comment ref="Q6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ปีงบประมาณที่โครงการวิจัย/ชุดโครงการวิจัยได้รับจัดสรรเงิน</t>
        </r>
      </text>
    </comment>
    <comment ref="E8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ระบุชื่อบัญชีเงินฝาก ประเภทออมทรัพย์ ตามหน้าสมุดคู่ฝาก</t>
        </r>
      </text>
    </comment>
    <comment ref="N8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ระบุรหัสตามหนังสือขอเปิดบัญชีถึงธนาคาร ที่สถาบันวิจัยและพัฒนาระบุให้ไว้</t>
        </r>
      </text>
    </comment>
    <comment ref="Q8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ระบุบัญชีเลขที่เงินฝาก ประเภทออมทรัพย์ ตามหน้าสมุดคู่ฝาก</t>
        </r>
      </text>
    </comment>
    <comment ref="A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กรณีที่ไม่ได้เปิดบัญชีเงินฝากประเภทกระแสรายวัน ไม่ต้องกรอก</t>
        </r>
      </text>
    </comment>
    <comment ref="E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ระบุชื่อบัญชีเงินฝาก ประเภทกระแสรายวัน ตามหลักฐานที่ธนาคารให้ไว้ (STATEMENT AND RECEIPT)</t>
        </r>
      </text>
    </comment>
    <comment ref="N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ระบุรหัสตามหนังสือขอเปิดบัญชีถึงธนาคาร ที่สถาบันวิจัยและพัฒนาระบุให้ไว้</t>
        </r>
      </text>
    </comment>
    <comment ref="Q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ะบุบัญชีเลขที่เงินฝาก ประเภทกระแสรายวัน ตามหลักฐานที่ธนาคารให้ไว้ (STATEMENT AND RECEIPT)</t>
        </r>
      </text>
    </comment>
    <comment ref="C10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ขอความร่วมมือกรอกให้ครบถ้วนสมบูรณ์ เพื่อใช้ในการติดต่อที่สะดวก และรวดเร็ว</t>
        </r>
      </text>
    </comment>
    <comment ref="N10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เพื่อใช้ในการติดต่อที่สะดวกและรวดเร็ว</t>
        </r>
      </text>
    </comment>
    <comment ref="S10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เพื่อใช้ในการติดต่อที่สะดวกและรวดเร็ว</t>
        </r>
      </text>
    </comment>
    <comment ref="H11" authorId="0">
      <text>
        <r>
          <rPr>
            <b/>
            <sz val="9"/>
            <rFont val="Tahoma"/>
            <family val="2"/>
          </rPr>
          <t xml:space="preserve">PC:
</t>
        </r>
        <r>
          <rPr>
            <sz val="9"/>
            <rFont val="Tahoma"/>
            <family val="2"/>
          </rPr>
          <t>เริ่มตั้งแต่วันที่ที่รับเงินจากมหาวิทยาลัยในงวดที่ 1  โดยพิมพ์วันที่ตามตัวอย่าง
วว/ดด/ปปปป  (01/01/2560)</t>
        </r>
      </text>
    </comment>
    <comment ref="P11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ถึงวันที่ที่จัดส่งรายงานการเงินงวดที่ 1 (หรือถึงวันที่ก่อนจัดส่งรายงานการเงินในงวดที่ 1 ไม่ควรเกินหนึ่งสัปดาห์) โดยพิมพ์วันที่ตามตัวอย่าง  วว/ดด/ปปปป  (01/01/2560)</t>
        </r>
      </text>
    </comment>
    <comment ref="A12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ส่วนนี้เป็นการรายงานส่วนของงบประมาณที่ได้รับทั้งหมด เพื่อให้เห็นภาพรวมของการใช้งบประมาณ ซึ่งเป็นงบประมาณของโครงการยอดเต็มหักรายจ่ายที่เกิดขึ้นแล้วและรายจ่ายนั้น ๆ ได้ปรากฏในหลักฐานทางการเงิน เช่น สมุดคู่ฝาก (บัญชีเงินฝากประเภทออมทรัพย์) หรือรายงานทางการเงินของธนาคาร (บัญชีเงินฝากประเภทกระแสรายวัน) เรียบร้อยแล้วเท่านั้น  </t>
        </r>
        <r>
          <rPr>
            <u val="single"/>
            <sz val="9"/>
            <rFont val="Tahoma"/>
            <family val="2"/>
          </rPr>
          <t>ไม่มีดอกเบี้ยรับ และภาษี เข้ามาเกี่ยวข้อง</t>
        </r>
      </text>
    </comment>
    <comment ref="C13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ส่วนของงบประมาณที่ได้รับทั้งหมด แยกตามประเภทรายจ่าย เช่น ถ้ามีงบบุคลากร (ให้กรอกตัวเลย 100% ของงบบุคลากร) งบดำเนินงาน (ให้กรอกตัวเลย 100% ของงบดำเนินงาน)   หรือ มีงบลงทุน (ให้กรอกตัวเลข 100% ของงบลงทุน) แยกตามงบในแต่ละช่องที่ปรากฏ  </t>
        </r>
        <r>
          <rPr>
            <u val="single"/>
            <sz val="9"/>
            <rFont val="Tahoma"/>
            <family val="2"/>
          </rPr>
          <t>ไม่มีดอกเบี้ยรับของบัญชีเงินฝากเข้ามาเกี่ยวข้อง</t>
        </r>
      </text>
    </comment>
    <comment ref="H13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รายจ่ายที่เกิดขึ้นแล้วและรายจ่ายนั้น ๆ ได้ปรากฎในหลักฐานทางการเงิน เช่น สมุดคู่ฝาก (บัญชีเงินฝากประเภทออมทรัพย์) หรือรายงานทางการเงินของธนาคาร (บัญชีเงินฝากประเภทกระแสรายวัน) เรียบร้อยแล้วเท่านั้น </t>
        </r>
        <r>
          <rPr>
            <u val="single"/>
            <sz val="9"/>
            <rFont val="Tahoma"/>
            <family val="2"/>
          </rPr>
          <t>ไม่มีภาษีของบัญชีเงินฝากเข้ามาเกี่ยวข้อง</t>
        </r>
      </text>
    </comment>
    <comment ref="M13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หมายถึงงบประมาณที่ได้รับทั้งหมดหักค่าใช้จ่ายทั้งหมด </t>
        </r>
        <r>
          <rPr>
            <u val="single"/>
            <sz val="9"/>
            <rFont val="Tahoma"/>
            <family val="2"/>
          </rPr>
          <t xml:space="preserve">ไม่มีเรื่องดอกเบี้ยรับและภาษีเข้ามาเกี่ยวข้อง </t>
        </r>
        <r>
          <rPr>
            <sz val="9"/>
            <rFont val="Tahoma"/>
            <family val="2"/>
          </rPr>
          <t xml:space="preserve"> </t>
        </r>
      </text>
    </comment>
    <comment ref="C1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รวมงบประมาณทั้งโครงการ (100 %)</t>
        </r>
      </text>
    </comment>
    <comment ref="H1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รวมค่าใช้จ่ายทั้งโครงการ</t>
        </r>
      </text>
    </comment>
    <comment ref="M1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รวมเงินคงเหลือทุกประเภทรายจ่าย</t>
        </r>
      </text>
    </comment>
    <comment ref="P1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มีสูตรการคำนวณไว้แล้ว</t>
        </r>
      </text>
    </comment>
    <comment ref="A24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เป็นการรายงานการเคลื่อนไหวของเงินทุนที่ได้รับจากมหาวิทยาลัย  ซึ่งเป็นเงินทุนอุดหนุนการวิจัยที่ได้รับในงวดนั้น ๆ + ดอกเบี้ยที่ได้รับ - ค่าใช้จ่ายของโครงการวิจัย - ค่าภาษี (ถ้ามี) ในงวดนั้น ๆ ซึ่งรายการดังกล่าวข้างต้นจะต้องปรากฏในหลักฐานทางการเงิน เช่น สมุดคู่ฝาก (บัญชีเงินฝากประเภทออมทรัพย์) หรือรายงานทางการเงินของธนาคาร (บัญชีเงินฝากประเภทกระแสรายวัน) เรียบร้อยแล้วเท่านั้น</t>
        </r>
      </text>
    </comment>
    <comment ref="E27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พิมพ์วันที่ตามตัวอย่าง
วว/ดด/ปปปป  (01/01/2560)</t>
        </r>
      </text>
    </comment>
    <comment ref="M27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จำนวนเงินงวดที่ 1  ทั้งจำนวนที่ได้รับจากมหาวิทยาลัย (ในกรณีที่โครงการมีการขอเปิดบัญชีเงินฝากประเภทกระแสรายวันด้วย ให้นำยอดในบัญชีเงินฝากประเภทออมทรัพย์รวมกับยอดเงินในบัญชีเงินฝากประเภทกระแสรายวัน)</t>
        </r>
      </text>
    </comment>
    <comment ref="P27" authorId="0">
      <text>
        <r>
          <rPr>
            <b/>
            <sz val="9"/>
            <rFont val="Tahoma"/>
            <family val="2"/>
          </rPr>
          <t>PC:
เป็นยอดเงินทุนที่ได้รับงวดที่ 1 +ดอกเบี้ย -ค่าใช้จ่ายโครงการ - ภาษี (ถ้ามี) และยกไปงวดที่  2</t>
        </r>
        <r>
          <rPr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ดอกเบี้ยรับบัญชีเงินฝากออมทรัพย์ที่เกิดขึ้นในช่วงของการรายงานการเงินงวดที่  1 (ดูจากสมุดคู่ฝาก)  </t>
        </r>
      </text>
    </comment>
    <comment ref="E2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พิมพ์วันที่ตามตัวอย่าง
วว/ดด/ปป  (01/01/60)</t>
        </r>
      </text>
    </comment>
    <comment ref="J2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พิมพ์วันที่ตามตัวอย่าง
พิมพ์วันที่ตามตัวอย่าง
วว/ดด/ปป  (01/01/60)</t>
        </r>
      </text>
    </comment>
    <comment ref="M2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ค่าใช้จ่ายของโครงการที่เกิดขึ้น และปรากฏการเบิกเงินจากบัญชีเงินฝาก ในช่วงของการรายงานการเงินงวดที่  1  (ดูจากสมุดคู่ฝาก)</t>
        </r>
      </text>
    </comment>
    <comment ref="M30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ภาษี (ถ้ามี) ที่เกิดขึ้นในช่วงของการรายงานการเงินงวดที่  1  (ดูจากสมุดคู่ฝาก)</t>
        </r>
      </text>
    </comment>
    <comment ref="H36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โครงการวิจัยเดี่ยวเลือก "หัวหน้าโครงการวิจัย" สำหรับชุดโครงการวิจัยเลือก "ผู้อำนวยการชุดโครงการวิจัย"</t>
        </r>
      </text>
    </comment>
    <comment ref="I37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พิมพ์วันที่ตามตัวอย่าง
วว/ดด/ปปปป  (01/01/2560)</t>
        </r>
      </text>
    </comment>
    <comment ref="C16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กรุณากรอกตัวเลข 100% ของงบบุคลากรที่ได้รับจัดสรร (ถ้ามี)</t>
        </r>
      </text>
    </comment>
    <comment ref="C17" authorId="0">
      <text>
        <r>
          <rPr>
            <sz val="9"/>
            <rFont val="Tahoma"/>
            <family val="2"/>
          </rPr>
          <t>PC:
กรุณากรอกตัวเลข 100% ของงบดำเนินงานที่ได้รับจัดสรร</t>
        </r>
      </text>
    </comment>
    <comment ref="C18" authorId="0">
      <text>
        <r>
          <rPr>
            <b/>
            <sz val="9"/>
            <rFont val="Tahoma"/>
            <family val="2"/>
          </rPr>
          <t xml:space="preserve">PC:
</t>
        </r>
        <r>
          <rPr>
            <sz val="9"/>
            <rFont val="Tahoma"/>
            <family val="2"/>
          </rPr>
          <t>กรุณากรอกตัวเลข 100% ของงบลงทุนที่ได้รับจัดสรร (ถ้ามี)</t>
        </r>
        <r>
          <rPr>
            <sz val="9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ควรกรอกค่าใช้จ่ายงวดที่ 1 ในตารางจำนวนเงินรายรับ-รายจ่าย และเงินคงเหลือ ด้านล่างก่อน จากนั้นระบบจะประมวลยอดค่าใช้จ่ายมาแสดงให้ในช่องนี้โดยอัตโนมัติ</t>
        </r>
      </text>
    </comment>
    <comment ref="A4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สามารถตัดตัวเลือกที่ไม่ใช้ออกได้ เช่น เป็นโครงการวิจัยเดี่ยว ก็ตัดตัวเลือก </t>
        </r>
        <r>
          <rPr>
            <sz val="9"/>
            <rFont val="Wingdings 2"/>
            <family val="1"/>
          </rPr>
          <t></t>
        </r>
        <r>
          <rPr>
            <sz val="9"/>
            <rFont val="Tahoma"/>
            <family val="2"/>
          </rPr>
          <t xml:space="preserve"> ผู้อำนวยการชุดโครงการวิจัย ออกได้</t>
        </r>
      </text>
    </comment>
    <comment ref="A31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การรับรายงานการเงินฉบับนี้ไม่ได้ผูกพันให้สถาบันวิจัยและพัฒนา มหาวิทยาลัยศิลปากรรับรองหรือเข้าร่วมรับผิดชอบความถูกหรือผิดของการใช้จ่ายเงินของผู้ได้รับทุน ข้อเท็จจริงเป็นสิ่งที่ควรหาไว้พิจารณาฐานะต่อไป</t>
        </r>
      </text>
    </comment>
    <comment ref="A33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โปรดทำเครื่องหมายเลือกข้อใดข้อหนึ่ง ระหว่าง ข้อ 1  (โครงการวิจัยเปิดบัญชีเงินฝากประเภทออมทรัพย์เท่านั้น) กับข้อ 2 (โครงการวิจัยเปิดบัญชีเงินฝากประเภทออมทรัพย์และกระแสรายวัน (แบบคู่โอน))</t>
        </r>
      </text>
    </comment>
    <comment ref="B33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สามารถตัดข้อ 1 ออกได้ ในกรณีที่เลือกใช้ข้อ 2</t>
        </r>
      </text>
    </comment>
    <comment ref="A34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โปรดทำเครื่องหมายเลือกข้อใดข้อหนึ่ง ระหว่าง ข้อ 1  (โครงการวิจัยเปิดบัญชีเงินฝากประเภทออมทรัพย์เท่านั้น) กับข้อ 2 (โครงการวิจัยเปิดบัญชีเงินฝากประเภทออมทรัพย์และกระแสรายวัน (แบบคู่โอน))</t>
        </r>
      </text>
    </comment>
    <comment ref="B34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สามารถตัดข้อ 2 ออกได้ ในกรณีที่เลือกใช้ข้อ 1</t>
        </r>
      </text>
    </comment>
    <comment ref="L6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เงินอื่น ๆ (โปรดระบุ) ใช้ในกรณีที่ได้รับจัดสรรทุนจากแหล่งเงินที่นอกจากเงินงบประมาณแผ่นดิน (สามารถตัด"เงินงบประมาณแผ่นดิน"ออกได้)</t>
        </r>
      </text>
    </comment>
    <comment ref="P7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โปรดระบุสาขาของธนาคารที่ท่านเปิดบัญชีเงินฝาก</t>
        </r>
      </text>
    </comment>
    <comment ref="D6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จำนวนงบประมาณที่ได้รับจัดสรร ตามประกาศสถาบันวิจัยและพัฒนา มหาวิทยาลัยศิลปากร เรื่อง "ผลการพิจารณาทุนอุดหนุนการวิจัย..." 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R2" authorId="0">
      <text>
        <r>
          <rPr>
            <b/>
            <sz val="9"/>
            <rFont val="Tahoma"/>
            <family val="2"/>
          </rPr>
          <t>PC:
แบบฟอร์มนี้ ใช้ในกรณีโครงการวิจัยที่มีเฉพาะงบดำเนินงานเท่านั้น  กรณีโครงการวิจัยมีงบบุคลากร/งบลงทุน สามารถปรับใช้ตามงบประมาณที่ได้รับจัดสรรตามจริง</t>
        </r>
      </text>
    </comment>
    <comment ref="A3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1. แบบรายงานการเงินงวดนี้ จัดทำขึ้นเพื่ออำนวยความสะดวกแก่ผู้ได้รับทุน และผู้ที่เกี่ยวข้อง หากผู้ได้รับทุนจะใช้ตามแบบที่จัดทำขึ้นตามความเหมาะสมโดยมีรายละเอียดครอบคลุมตามแบบรายงานการเงินนี้ย่อมทำได้ 
2. กรณีชุดโครงการวิจัย โปรดรายงานเป็นภาพรวมของโครงการ </t>
        </r>
      </text>
    </comment>
    <comment ref="L4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ระบุชื่อหัวหน้าโครงการ/ผู้อำนวยการชุดโครงการวิจัย</t>
        </r>
      </text>
    </comment>
    <comment ref="R4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คณะที่หัวหน้าโครงการวิจัย/ผู้อำนวยการชุดโครงการวิจัยสังกัด</t>
        </r>
      </text>
    </comment>
    <comment ref="A5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สามารถตัดตัวเลือกที่ไม่ใช้ออกได้ เช่น เป็นโครงการวิจัยเดี่ยว ก็ตัด "ชุดโครงการวิจัย" ออกได้</t>
        </r>
      </text>
    </comment>
    <comment ref="F5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ใช้ชื่อตามประกาศสถาบันวิจัยและพัฒนา มหาวิทยาลัยศิลปากร เรื่อง ผลการพิจารณาทุนอุดหนุนการวิจัยจากเงินงบประมาณแผ่นดิน ประจำปีนั้น ๆ</t>
        </r>
      </text>
    </comment>
    <comment ref="E8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ระบุชื่อบัญชีเงินฝาก ประเภทออมทรัพย์ ตามหน้าสมุดคู่ฝาก</t>
        </r>
      </text>
    </comment>
    <comment ref="N8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ระบุรหัสตามหนังสือขอเปิดบัญชีถึงธนาคาร ที่สถาบันวิจัยและพัฒนาระบุให้ไว้</t>
        </r>
      </text>
    </comment>
    <comment ref="Q8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ระบุบัญชีเลขที่เงินฝาก ประเภทออมทรัพย์ ตามหน้าสมุดคู่ฝาก</t>
        </r>
      </text>
    </comment>
    <comment ref="A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กรณีที่ไม่ได้เปิดบัญชีเงินฝากประเภทกระแสรายวัน ไม่ต้องกรอก</t>
        </r>
      </text>
    </comment>
    <comment ref="E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ระบุชื่อบัญชีเงินฝาก ประเภทกระแสรายวัน ตามหลักฐานที่ธนาคารให้ไว้ (STATEMENT AND RECEIPT)</t>
        </r>
      </text>
    </comment>
    <comment ref="N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ระบุรหัสตามหนังสือขอเปิดบัญชีถึงธนาคาร ที่สถาบันวิจัยและพัฒนาระบุให้ไว้</t>
        </r>
      </text>
    </comment>
    <comment ref="Q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ะบุบัญชีเลขที่เงินฝาก ประเภทกระแสรายวัน ตามหลักฐานที่ธนาคารให้ไว้ (STATEMENT AND RECEIPT)</t>
        </r>
      </text>
    </comment>
    <comment ref="C10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ขอความร่วมมือกรอกให้ครบถ้วนสมบูรณ์ เพื่อใช้ในการติดต่อที่สะดวก และรวดเร็ว</t>
        </r>
      </text>
    </comment>
    <comment ref="N10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เพื่อใช้ในการติดต่อที่สะดวกและรวดเร็ว</t>
        </r>
      </text>
    </comment>
    <comment ref="S10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เพื่อใช้ในการติดต่อที่สะดวกและรวดเร็ว</t>
        </r>
      </text>
    </comment>
    <comment ref="H11" authorId="0">
      <text>
        <r>
          <rPr>
            <b/>
            <sz val="9"/>
            <rFont val="Tahoma"/>
            <family val="2"/>
          </rPr>
          <t xml:space="preserve">PC:
</t>
        </r>
        <r>
          <rPr>
            <sz val="9"/>
            <rFont val="Tahoma"/>
            <family val="2"/>
          </rPr>
          <t>เริ่มตั้งแต่วันที่ที่รับเงินจากมหาวิทยาลัยในงวดที่ 1  โดยพิมพ์วันที่ตามตัวอย่าง
วว/ดด/ปปปป  (01/01/2560)</t>
        </r>
      </text>
    </comment>
    <comment ref="P11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ถึงวันที่ที่จัดส่งรายงานการเงินงวดที่ 2 (หรือถึงวันที่ก่อนจัดส่งรายงานการเงินในงวดที่ 2 ไม่ควรเกินหนึ่งสัปดาห์) โดยพิมพ์วันที่ตามตัวอย่าง  วว/ดด/ปปปป  (01/01/2560)</t>
        </r>
      </text>
    </comment>
    <comment ref="A12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ส่วนนี้เป็นการรายงานส่วนของงบประมาณที่ได้รับทั้งหมด เพื่อให้เห็นภาพรวมของการใช้งบประมาณ ซึ่งเป็นงบประมาณของโครงการยอดเต็มหักรายจ่ายที่เกิดขึ้นแล้วและรายจ่ายนั้น ๆ ได้ปรากฏในหลักฐานทางการเงิน เช่น สมุดคู่ฝาก (บัญชีเงินฝากประเภทออมทรัพย์) หรือรายงานทางการเงินของธนาคาร (บัญชีเงินฝากประเภทกระแสรายวัน) เรียบร้อยแล้วเท่านั้น  </t>
        </r>
        <r>
          <rPr>
            <u val="single"/>
            <sz val="9"/>
            <rFont val="Tahoma"/>
            <family val="2"/>
          </rPr>
          <t>ไม่มีดอกเบี้ยรับ และภาษี เข้ามาเกี่ยวข้อง</t>
        </r>
      </text>
    </comment>
    <comment ref="C13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ส่วนของงบประมาณที่ได้รับทั้งหมด แยกตามประเภทรายจ่าย เช่น ถ้ามีงบบุคลากร (ให้กรอกตัวเลย 100% ของงบบุคลากร) งบดำเนินงาน (ให้กรอกตัวเลย 100% ของงบดำเนินงาน)   หรือ มีงบลงทุน (ให้กรอกตัวเลข 100% ของงบลงทุน) แยกตามงบในแต่ละช่องที่ปรากฏ  </t>
        </r>
        <r>
          <rPr>
            <u val="single"/>
            <sz val="9"/>
            <rFont val="Tahoma"/>
            <family val="2"/>
          </rPr>
          <t>ไม่มีดอกเบี้ยรับของบัญชีเงินฝากเข้ามาเกี่ยวข้อง</t>
        </r>
      </text>
    </comment>
    <comment ref="M13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หมายถึงงบประมาณที่ได้รับทั้งหมดหักค่าใช้จ่ายทั้งหมด </t>
        </r>
        <r>
          <rPr>
            <u val="single"/>
            <sz val="9"/>
            <rFont val="Tahoma"/>
            <family val="2"/>
          </rPr>
          <t xml:space="preserve">ไม่มีเรื่องดอกเบี้ยรับและภาษีเข้ามาเกี่ยวข้อง </t>
        </r>
        <r>
          <rPr>
            <sz val="9"/>
            <rFont val="Tahoma"/>
            <family val="2"/>
          </rPr>
          <t xml:space="preserve"> </t>
        </r>
      </text>
    </comment>
    <comment ref="C1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รวมงบประมาณทั้งโครงการ (100 %)</t>
        </r>
      </text>
    </comment>
    <comment ref="H1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รวมค่าใช้จ่ายทั้งโครงการ</t>
        </r>
      </text>
    </comment>
    <comment ref="M1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รวมเงินคงเหลือทุกประเภทรายจ่าย</t>
        </r>
      </text>
    </comment>
    <comment ref="P1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มีสูตรการคำนวณไว้แล้ว</t>
        </r>
      </text>
    </comment>
    <comment ref="A24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เป็นการรายงานการเคลื่อนไหวของเงินทุนที่ได้รับจากมหาวิทยาลัย  ซึ่งเป็นเงินทุนอุดหนุนการวิจัยที่ได้รับในงวดนั้น ๆ + ดอกเบี้ยที่ได้รับ - ค่าใช้จ่ายของโครงการวิจัย - ค่าภาษี (ถ้ามี) ในงวดนั้น ๆ ซึ่งรายการดังกล่าวข้างต้นจะต้องปรากฏในหลักฐานทางการเงิน เช่น สมุดคู่ฝาก (บัญชีเงินฝากประเภทออมทรัพย์) หรือรายงานทางการเงินของธนาคาร (บัญชีเงินฝากประเภทกระแสรายวัน) เรียบร้อยแล้วเท่านั้น</t>
        </r>
      </text>
    </comment>
    <comment ref="E27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พิมพ์วันที่ตามตัวอย่าง
วว/ดด/ปปปป  (01/01/2560)</t>
        </r>
      </text>
    </comment>
    <comment ref="M27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จำนวนเงินงวดที่ 1  ทั้งจำนวนที่ได้รับจากมหาวิทยาลัย (ในกรณีที่โครงการมีการขอเปิดบัญชีเงินฝากประเภทกระแสรายวันด้วย ให้นำยอดในบัญชีเงินฝากประเภทออมทรัพย์รวมกับยอดเงินในบัญชีเงินฝากประเภทกระแสรายวัน)</t>
        </r>
      </text>
    </comment>
    <comment ref="P27" authorId="0">
      <text>
        <r>
          <rPr>
            <b/>
            <sz val="9"/>
            <rFont val="Tahoma"/>
            <family val="2"/>
          </rPr>
          <t>PC:
เป็นยอดเงินทุนที่ได้รับงวดที่ 1 +ดอกเบี้ย -ค่าใช้จ่ายโครงการ - ภาษี (ถ้ามี) และยกไปงวดที่  2</t>
        </r>
        <r>
          <rPr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ดอกเบี้ยรับบัญชีเงินฝากออมทรัพย์ที่เกิดขึ้นในช่วงของการรายงานการเงินงวดที่  1 (ดูจากสมุดคู่ฝาก)  </t>
        </r>
      </text>
    </comment>
    <comment ref="M2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ค่าใช้จ่ายของโครงการที่เกิดขึ้น และปรากฏการเบิกเงินจากบัญชีเงินฝาก ในช่วงของการรายงานการเงินงวดที่  1  (ดูจากสมุดคู่ฝาก)</t>
        </r>
      </text>
    </comment>
    <comment ref="M30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ภาษี (ถ้ามี) ที่เกิดขึ้นในช่วงของการรายงานการเงินงวดที่  1  (ดูจากสมุดคู่ฝาก)</t>
        </r>
      </text>
    </comment>
    <comment ref="E36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พิมพ์วันที่ตามตัวอย่าง
วว/ดด/ปปปป  (01/01/2560)</t>
        </r>
      </text>
    </comment>
    <comment ref="M36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จำนวนเงินงวดที่ 2  ทั้งจำนวนที่ได้รับจากมหาวิทยาลัย </t>
        </r>
      </text>
    </comment>
    <comment ref="P36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เป็นยอดเงินคงเหลือยกมาจากงวดที่ 1+เงินทุนงวดที่ 2 + ดอกเบี้ย - ค่าใช้จ่ายโครงการ-ภาษี (ถ้ามี) ของงวดที่ 2  และยกยอดไปงวดที่  3 </t>
        </r>
      </text>
    </comment>
    <comment ref="M37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ดอกเบี้ยรับบัญชีเงินฝากออมทรัพย์ที่เกิดขึ้นในช่วงของการรายงานการเงินงวดที่  2  (ดูจากสมุดคู่ฝาก)</t>
        </r>
      </text>
    </comment>
    <comment ref="M38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ค่าใช้จ่ายของโครงการที่เกิดขึ้น และปรากฏการเบิกเงินจากบัญชีเงินฝาก ในช่วงของการรายงานการเงินงวดที่  2  (ดูจากสมุดคู่ฝาก)</t>
        </r>
      </text>
    </comment>
    <comment ref="M3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ภาษี (ถ้ามี) ที่เกิดขึ้นในช่วงของการรายงานการเงินงวดที่  2  (ดูจากสมุดคู่ฝาก)</t>
        </r>
      </text>
    </comment>
    <comment ref="C16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กรุณากรอกตัวเลข 100% ของงบบุคลากรที่ได้รับจัดสรร (ถ้ามี)</t>
        </r>
      </text>
    </comment>
    <comment ref="C17" authorId="0">
      <text>
        <r>
          <rPr>
            <sz val="9"/>
            <rFont val="Tahoma"/>
            <family val="2"/>
          </rPr>
          <t>PC:
กรุณากรอกตัวเลข 100% ของงบดำเนินงานที่ได้รับจัดสรร</t>
        </r>
      </text>
    </comment>
    <comment ref="C18" authorId="0">
      <text>
        <r>
          <rPr>
            <b/>
            <sz val="9"/>
            <rFont val="Tahoma"/>
            <family val="2"/>
          </rPr>
          <t xml:space="preserve">PC:
</t>
        </r>
        <r>
          <rPr>
            <sz val="9"/>
            <rFont val="Tahoma"/>
            <family val="2"/>
          </rPr>
          <t>กรุณากรอกตัวเลข 100% ของงบลงทุนที่ได้รับจัดสรร (ถ้ามี)</t>
        </r>
        <r>
          <rPr>
            <sz val="9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ควรกรอกค่าใช้จ่ายงวดที่ 1 และค่าใช้จ่ายงวดที่ 2 ในตารางจำนวนเงินรายรับ-รายจ่าย และเงินคงเหลือ ด้านล่างก่อน จากนั้นระบบจะประมวลยอดค่าใช้จ่ายมาแสดงให้ในช่องนี้โดยอัตโนมัติ</t>
        </r>
      </text>
    </comment>
    <comment ref="A4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สามารถตัดตัวเลือกที่ไม่ใช้ออกได้ เช่น เป็นโครงการวิจัยเดี่ยว ก็ตัดตัวเลือก </t>
        </r>
        <r>
          <rPr>
            <sz val="9"/>
            <rFont val="Wingdings 2"/>
            <family val="1"/>
          </rPr>
          <t></t>
        </r>
        <r>
          <rPr>
            <sz val="9"/>
            <rFont val="Tahoma"/>
            <family val="2"/>
          </rPr>
          <t xml:space="preserve"> ผู้อำนวยการชุดโครงการวิจัย ออกได้</t>
        </r>
      </text>
    </comment>
    <comment ref="A42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การรับรายงานการเงินฉบับนี้ไม่ได้ผูกพันให้สถาบันวิจัยและพัฒนา มหาวิทยาลัยศิลปากรรับรองหรือเข้าร่วมรับผิดชอบความถูกหรือผิดของการใช้จ่ายเงินของผู้ได้รับทุน ข้อเท็จจริงเป็นสิ่งที่ควรหาไว้พิจารณาฐานะต่อไป</t>
        </r>
      </text>
    </comment>
    <comment ref="H47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โครงการวิจัยเดี่ยวเลือก "หัวหน้าโครงการวิจัย" สำหรับชุดโครงการวิจัยเลือก "ผู้อำนวยการชุดโครงการวิจัย"</t>
        </r>
      </text>
    </comment>
    <comment ref="I48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พิมพ์วันที่ตามตัวอย่าง
วว/ดด/ปปปป  (01/01/2560)</t>
        </r>
      </text>
    </comment>
    <comment ref="A44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โปรดทำเครื่องหมายเลือกข้อใดข้อหนึ่ง ระหว่าง ข้อ 1  (โครงการวิจัยเปิดบัญชีเงินฝากประเภทออมทรัพย์เท่านั้น) กับข้อ 2 (โครงการวิจัยเปิดบัญชีเงินฝากประเภทออมทรัพย์และกระแสรายวัน (แบบคู่โอน))</t>
        </r>
      </text>
    </comment>
    <comment ref="B44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สามารถตัดข้อ 1 ออกได้ ในกรณีที่เลือกใช้ข้อ 2</t>
        </r>
      </text>
    </comment>
    <comment ref="A45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โปรดทำเครื่องหมายเลือกข้อใดข้อหนึ่ง ระหว่าง ข้อ 1  (โครงการวิจัยเปิดบัญชีเงินฝากประเภทออมทรัพย์เท่านั้น) กับข้อ 2 (โครงการวิจัยเปิดบัญชีเงินฝากประเภทออมทรัพย์และกระแสรายวัน (แบบคู่โอน))</t>
        </r>
      </text>
    </comment>
    <comment ref="B45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สามารถตัดข้อ 2 ออกได้ ในกรณีที่เลือกใช้ข้อ 1</t>
        </r>
      </text>
    </comment>
    <comment ref="L6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เงินอื่น ๆ (โปรดระบุ) ใช้ในกรณีที่ได้รับจัดสรรทุนจากแหล่งเงินที่นอกจากเงินงบประมาณแผ่นดิน (สามารถตัด"เงินงบประมาณแผ่นดิน"ออกได้)</t>
        </r>
      </text>
    </comment>
    <comment ref="Q6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ปีงบประมาณที่โครงการวิจัย/ชุดโครงการวิจัยได้รับจัดสรรเงิน</t>
        </r>
      </text>
    </comment>
    <comment ref="P7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โปรดระบุสาขาของธนาคารที่ท่านเปิดบัญชีเงินฝาก</t>
        </r>
      </text>
    </comment>
    <comment ref="D6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จำนวนงบประมาณที่ได้รับจัดสรร ตามประกาศสถาบันวิจัยและพัฒนา มหาวิทยาลัยศิลปากร เรื่อง "ผลการพิจารณาทุนอุดหนุนการวิจัย..." </t>
        </r>
      </text>
    </comment>
    <comment ref="H13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รายจ่ายที่เกิดขึ้นแล้วและรายจ่ายนั้น ๆ ได้ปรากฎในหลักฐานทางการเงิน เช่น สมุดคู่ฝาก (บัญชีเงินฝากประเภทออมทรัพย์) หรือรายงานทางการเงินของธนาคาร (บัญชีเงินฝากประเภทกระแสรายวัน) เรียบร้อยแล้วเท่านั้น </t>
        </r>
        <r>
          <rPr>
            <u val="single"/>
            <sz val="9"/>
            <rFont val="Tahoma"/>
            <family val="2"/>
          </rPr>
          <t>ไม่มีภาษีของบัญชีเงินฝากเข้ามาเกี่ยวข้อง</t>
        </r>
      </text>
    </comment>
    <comment ref="E2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พิมพ์วันที่ตามตัวอย่าง
วว/ดด/ปป  (01/01/60)</t>
        </r>
      </text>
    </comment>
    <comment ref="J2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พิมพ์วันที่ตามตัวอย่าง
พิมพ์วันที่ตามตัวอย่าง
วว/ดด/ปป  (01/01/60)</t>
        </r>
      </text>
    </comment>
    <comment ref="E38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พิมพ์วันที่ตามตัวอย่าง
วว/ดด/ปป  (01/01/60)</t>
        </r>
      </text>
    </comment>
    <comment ref="J38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พิมพ์วันที่ตามตัวอย่าง
พิมพ์วันที่ตามตัวอย่าง
วว/ดด/ปป  (01/01/60)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3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1. แบบรายงานการเงินงวดนี้ จัดทำขึ้นเพื่ออำนวยความสะดวกแก่ผู้ได้รับทุน และผู้ที่เกี่ยวข้อง หากผู้ได้รับทุนจะใช้ตามแบบที่จัดทำขึ้นตามความเหมาะสมโดยมีรายละเอียดครอบคลุมตามแบบรายงานการเงินนี้ย่อมทำได้ 
2. กรณีชุดโครงการวิจัย โปรดรายงานเป็นภาพรวมของโครงการ </t>
        </r>
      </text>
    </comment>
    <comment ref="C13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ส่วนของงบประมาณที่ได้รับทั้งหมด แยกตามประเภทรายจ่าย เช่น ถ้ามีงบบุคลากร (ให้กรอกตัวเลย 100% ของงบบุคลากร) งบดำเนินงาน (ให้กรอกตัวเลย 100% ของงบดำเนินงาน)   หรือ มีงบลงทุน (ให้กรอกตัวเลข 100% ของงบลงทุน) แยกตามงบในแต่ละช่องที่ปรากฏ  </t>
        </r>
        <r>
          <rPr>
            <u val="single"/>
            <sz val="9"/>
            <rFont val="Tahoma"/>
            <family val="2"/>
          </rPr>
          <t>ไม่มีดอกเบี้ยรับของบัญชีเงินฝากเข้ามาเกี่ยวข้อง</t>
        </r>
      </text>
    </comment>
    <comment ref="M13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หมายถึงงบประมาณที่ได้รับทั้งหมดหักค่าใช้จ่ายทั้งหมด </t>
        </r>
        <r>
          <rPr>
            <u val="single"/>
            <sz val="9"/>
            <rFont val="Tahoma"/>
            <family val="2"/>
          </rPr>
          <t xml:space="preserve">ไม่มีเรื่องดอกเบี้ยรับและภาษีเข้ามาเกี่ยวข้อง </t>
        </r>
        <r>
          <rPr>
            <sz val="9"/>
            <rFont val="Tahoma"/>
            <family val="2"/>
          </rPr>
          <t xml:space="preserve"> </t>
        </r>
      </text>
    </comment>
    <comment ref="C16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กรุณากรอกตัวเลข 100% ของงบบุคลากรที่ได้รับจัดสรร (ถ้ามี)</t>
        </r>
      </text>
    </comment>
    <comment ref="C17" authorId="0">
      <text>
        <r>
          <rPr>
            <sz val="9"/>
            <rFont val="Tahoma"/>
            <family val="2"/>
          </rPr>
          <t>PC:
กรุณากรอกตัวเลข 100% ของงบดำเนินงานที่ได้รับจัดสรร</t>
        </r>
      </text>
    </comment>
    <comment ref="C18" authorId="0">
      <text>
        <r>
          <rPr>
            <b/>
            <sz val="9"/>
            <rFont val="Tahoma"/>
            <family val="2"/>
          </rPr>
          <t xml:space="preserve">PC:
</t>
        </r>
        <r>
          <rPr>
            <sz val="9"/>
            <rFont val="Tahoma"/>
            <family val="2"/>
          </rPr>
          <t>กรุณากรอกตัวเลข 100% ของงบลงทุนที่ได้รับจัดสรร (ถ้ามี)</t>
        </r>
        <r>
          <rPr>
            <sz val="9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รวมงบประมาณทั้งโครงการ (100 %)</t>
        </r>
      </text>
    </comment>
    <comment ref="A24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เป็นการรายงานการเคลื่อนไหวของเงินทุนที่ได้รับจากมหาวิทยาลัย  ซึ่งเป็นเงินทุนอุดหนุนการวิจัยที่ได้รับในงวดนั้น ๆ + ดอกเบี้ยที่ได้รับ - ค่าใช้จ่ายของโครงการวิจัย - ค่าภาษี (ถ้ามี) ในงวดนั้น ๆ ซึ่งรายการดังกล่าวข้างต้นจะต้องปรากฏในหลักฐานทางการเงิน เช่น สมุดคู่ฝาก (บัญชีเงินฝากประเภทออมทรัพย์) หรือรายงานทางการเงินของธนาคาร (บัญชีเงินฝากประเภทกระแสรายวัน) เรียบร้อยแล้วเท่านั้น</t>
        </r>
      </text>
    </comment>
    <comment ref="R2" authorId="0">
      <text>
        <r>
          <rPr>
            <b/>
            <sz val="9"/>
            <rFont val="Tahoma"/>
            <family val="2"/>
          </rPr>
          <t>PC:
แบบฟอร์มนี้ ใช้ในกรณีโครงการวิจัยที่มีเฉพาะงบดำเนินงานเท่านั้น  กรณีโครงการวิจัยมีงบบุคลากร/งบลงทุน สามารถปรับใช้ตามงบประมาณที่ได้รับจัดสรรตามจริง</t>
        </r>
      </text>
    </comment>
    <comment ref="P1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มีสูตรการคำนวณไว้แล้ว</t>
        </r>
      </text>
    </comment>
    <comment ref="R4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คณะที่หัวหน้าโครงการวิจัย/ผู้อำนวยการชุดโครงการวิจัยสังกัด</t>
        </r>
      </text>
    </comment>
    <comment ref="A5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สามารถตัดตัวเลือกที่ไม่ใช้ออกได้ เช่น เป็นโครงการวิจัยเดี่ยว ก็ตัด "ชุดโครงการวิจัย" ออกได้</t>
        </r>
      </text>
    </comment>
    <comment ref="N8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ระบุรหัสตามหนังสือขอเปิดบัญชีถึงธนาคาร ที่สถาบันวิจัยและพัฒนาระบุให้ไว้</t>
        </r>
      </text>
    </comment>
    <comment ref="Q8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ระบุบัญชีเลขที่เงินฝาก ประเภทออมทรัพย์ ตามหน้าสมุดคู่ฝาก</t>
        </r>
      </text>
    </comment>
    <comment ref="A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กรณีที่ไม่ได้เปิดบัญชีเงินฝากประเภทกระแสรายวัน ไม่ต้องกรอก</t>
        </r>
      </text>
    </comment>
    <comment ref="E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ระบุชื่อบัญชีเงินฝาก ประเภทกระแสรายวัน ตามหลักฐานที่ธนาคารให้ไว้ (STATEMENT AND RECEIPT)</t>
        </r>
      </text>
    </comment>
    <comment ref="N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ระบุรหัสตามหนังสือขอเปิดบัญชีถึงธนาคาร ที่สถาบันวิจัยและพัฒนาระบุให้ไว้</t>
        </r>
      </text>
    </comment>
    <comment ref="Q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ะบุบัญชีเลขที่เงินฝาก ประเภทกระแสรายวัน ตามหลักฐานที่ธนาคารให้ไว้ (STATEMENT AND RECEIPT)</t>
        </r>
      </text>
    </comment>
    <comment ref="H11" authorId="0">
      <text>
        <r>
          <rPr>
            <b/>
            <sz val="9"/>
            <rFont val="Tahoma"/>
            <family val="2"/>
          </rPr>
          <t xml:space="preserve">PC:
</t>
        </r>
        <r>
          <rPr>
            <sz val="9"/>
            <rFont val="Tahoma"/>
            <family val="2"/>
          </rPr>
          <t>เริ่มตั้งแต่วันที่ที่รับเงินจากมหาวิทยาลัยในงวดที่ 1  โดยพิมพ์วันที่ตามตัวอย่าง
วว/ดด/ปปปป  (01/01/2560)</t>
        </r>
      </text>
    </comment>
    <comment ref="P11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ถึงวันที่ที่จัดส่งรายงานการเงินงวดที่ 3 (หรือถึงวันที่ก่อนจัดส่งรายงานการเงินในงวดที่ 3 ไม่ควรเกินหนึ่งสัปดาห์) โดยพิมพ์วันที่ตามตัวอย่าง  วว/ดด/ปปปป  (01/01/2560)</t>
        </r>
      </text>
    </comment>
    <comment ref="A12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ส่วนนี้เป็นการรายงานส่วนของงบประมาณที่ได้รับทั้งหมด เพื่อให้เห็นภาพรวมของการใช้งบประมาณ ซึ่งเป็นงบประมาณของโครงการยอดเต็มหักรายจ่ายที่เกิดขึ้นแล้วและรายจ่ายนั้น ๆ ได้ปรากฏในหลักฐานทางการเงิน เช่น สมุดคู่ฝาก (บัญชีเงินฝากประเภทออมทรัพย์) หรือรายงานทางการเงินของธนาคาร (บัญชีเงินฝากประเภทกระแสรายวัน) เรียบร้อยแล้วเท่านั้น  </t>
        </r>
        <r>
          <rPr>
            <u val="single"/>
            <sz val="9"/>
            <rFont val="Tahoma"/>
            <family val="2"/>
          </rPr>
          <t>ไม่มีดอกเบี้ยรับ และภาษี เข้ามาเกี่ยวข้อง</t>
        </r>
      </text>
    </comment>
    <comment ref="C10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ขอความร่วมมือกรอกให้ครบถ้วนสมบูรณ์ เพื่อใช้ในการติดต่อที่สะดวก และรวดเร็ว</t>
        </r>
      </text>
    </comment>
    <comment ref="N10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เพื่อใช้ในการติดต่อที่สะดวกและรวดเร็ว</t>
        </r>
      </text>
    </comment>
    <comment ref="S10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เพื่อใช้ในการติดต่อที่สะดวกและรวดเร็ว</t>
        </r>
      </text>
    </comment>
    <comment ref="E8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ระบุชื่อบัญชีเงินฝาก ประเภทออมทรัพย์ ตามหน้าสมุดคู่ฝาก</t>
        </r>
      </text>
    </comment>
    <comment ref="E27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พิมพ์วันที่ตามตัวอย่าง
วว/ดด/ปปปป  (01/01/2560)</t>
        </r>
      </text>
    </comment>
    <comment ref="E36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พิมพ์วันที่ตามตัวอย่าง
วว/ดด/ปปปป  (01/01/2560)</t>
        </r>
      </text>
    </comment>
    <comment ref="E44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พิมพ์วันที่ตามตัวอย่าง
วว/ดด/ปปปป  (01/01/2560)</t>
        </r>
      </text>
    </comment>
    <comment ref="P36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เป็นยอดเงินคงเหลือยกมาจากงวดที่ 1+เงินทุนงวดที่ 2 + ดอกเบี้ย - ค่าใช้จ่ายโครงการ-ภาษี (ถ้ามี) ของงวดที่ 2  และยกยอดไปงวดที่  3 </t>
        </r>
      </text>
    </comment>
    <comment ref="P44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เป็นยอดเงินคงเหลือยกมาจากงวดที่ 2 + เงินทุนงวดที่ 3 + ดอกเบี้ย - ค่าใช้จ่ายโครงการ - ภาษี (ถ้ามี) ของงวดที่ 3  ยอดคงเหลือจะเท่ากับดอกเบี้ยที่ต้องนำส่งมหาวิทยาลัย</t>
        </r>
      </text>
    </comment>
    <comment ref="P27" authorId="0">
      <text>
        <r>
          <rPr>
            <b/>
            <sz val="9"/>
            <rFont val="Tahoma"/>
            <family val="2"/>
          </rPr>
          <t>PC:
เป็นยอดเงินทุนที่ได้รับงวดที่ 1 +ดอกเบี้ย -ค่าใช้จ่ายโครงการ - ภาษี (ถ้ามี) และยกไปงวดที่  2</t>
        </r>
        <r>
          <rPr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ระบุชื่อหัวหน้าโครงการ/ผู้อำนวยการชุดโครงการวิจัย</t>
        </r>
      </text>
    </comment>
    <comment ref="F5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ใช้ชื่อตามประกาศสถาบันวิจัยและพัฒนา มหาวิทยาลัยศิลปากร เรื่อง ผลการพิจารณาทุนอุดหนุนการวิจัยจากเงินงบประมาณแผ่นดิน ประจำปีนั้น ๆ</t>
        </r>
      </text>
    </comment>
    <comment ref="M27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จำนวนเงินงวดที่ 1  ทั้งจำนวนที่ได้รับจากมหาวิทยาลัย (ในกรณีที่โครงการมีการขอเปิดบัญชีเงินฝากประเภทกระแสรายวันด้วย ให้นำยอดในบัญชีเงินฝากประเภทออมทรัพย์รวมกับยอดเงินในบัญชีเงินฝากประเภทกระแสรายวัน)</t>
        </r>
      </text>
    </comment>
    <comment ref="M28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ดอกเบี้ยรับบัญชีเงินฝากออมทรัพย์ที่เกิดขึ้นในช่วงของการรายงานการเงินงวดที่  1 (ดูจากสมุดคู่ฝาก)  </t>
        </r>
      </text>
    </comment>
    <comment ref="M2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ค่าใช้จ่ายของโครงการที่เกิดขึ้น และปรากฏการเบิกเงินจากบัญชีเงินฝาก ในช่วงของการรายงานการเงินงวดที่  1  (ดูจากสมุดคู่ฝาก)</t>
        </r>
      </text>
    </comment>
    <comment ref="M30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ภาษี (ถ้ามี) ที่เกิดขึ้นในช่วงของการรายงานการเงินงวดที่  1  (ดูจากสมุดคู่ฝาก)</t>
        </r>
      </text>
    </comment>
    <comment ref="M36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จำนวนเงินงวดที่ 2  ทั้งจำนวนที่ได้รับจากมหาวิทยาลัย </t>
        </r>
      </text>
    </comment>
    <comment ref="M37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ดอกเบี้ยรับบัญชีเงินฝากออมทรัพย์ที่เกิดขึ้นในช่วงของการรายงานการเงินงวดที่  2  (ดูจากสมุดคู่ฝาก)</t>
        </r>
      </text>
    </comment>
    <comment ref="M38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ค่าใช้จ่ายของโครงการที่เกิดขึ้น และปรากฏการเบิกเงินจากบัญชีเงินฝาก ในช่วงของการรายงานการเงินงวดที่  2  (ดูจากสมุดคู่ฝาก)</t>
        </r>
      </text>
    </comment>
    <comment ref="M3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ภาษี (ถ้ามี) ที่เกิดขึ้นในช่วงของการรายงานการเงินงวดที่  2  (ดูจากสมุดคู่ฝาก)</t>
        </r>
      </text>
    </comment>
    <comment ref="M44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จำนวนเงินงวดที่ 3  ทั้งจำนวนที่ได้รับจากมหาวิทยาลัย </t>
        </r>
      </text>
    </comment>
    <comment ref="M45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ดอกเบี้ยรับบัญชีเงินฝากออมทรัพย์ที่เกิดขึ้นในช่วงของการรายงานการเงินงวดที่  3  (ดูจากสมุดคู่ฝาก)</t>
        </r>
      </text>
    </comment>
    <comment ref="M46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ค่าใช้จ่ายของโครงการที่เกิดขึ้น และปรากฏการเบิกเงินจากบัญชีเงินฝาก ในช่วงของการรายงานการเงินงวดที่  3  (ดูจากสมุดคู่ฝาก)</t>
        </r>
      </text>
    </comment>
    <comment ref="M47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ภาษี (ถ้ามี) ที่เกิดขึ้นในช่วงของการรายงานการเงินงวดที่  3  (ดูจากสมุดคู่ฝาก)</t>
        </r>
      </text>
    </comment>
    <comment ref="H1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รวมค่าใช้จ่ายทั้งโครงการ</t>
        </r>
      </text>
    </comment>
    <comment ref="M1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รวมเงินคงเหลือทุกประเภทรายจ่าย</t>
        </r>
      </text>
    </comment>
    <comment ref="H17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ควรกรอกค่าใช้จ่ายงวดที่ 1 งวดที่ 2 และงวดที่ 3  ในตารางจำนวนเงินรายรับ-รายจ่าย และเงินคงเหลือ ด้านล่างก่อน จากนั้นระบบจะประมวลยอดค่าใช้จ่ายมาแสดงให้ในช่องนี้โดยอัตโนมัติ</t>
        </r>
      </text>
    </comment>
    <comment ref="A4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การรับรายงานการเงินฉบับนี้ไม่ได้ผูกพันให้สถาบันวิจัยและพัฒนา มหาวิทยาลัยศิลปากรรับรองหรือเข้าร่วมรับผิดชอบความถูกหรือผิดของการใช้จ่ายเงินของผู้ได้รับทุน ข้อเท็จจริงเป็นสิ่งที่ควรหาไว้พิจารณาฐานะต่อไป</t>
        </r>
      </text>
    </comment>
    <comment ref="H54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โครงการวิจัยเดี่ยวเลือก "หัวหน้าโครงการวิจัย" สำหรับชุดโครงการวิจัยเลือก "ผู้อำนวยการชุดโครงการวิจัย"</t>
        </r>
      </text>
    </comment>
    <comment ref="I55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พิมพ์วันที่ตามตัวอย่าง
วว/ดด/ปปปป  (01/01/2560)</t>
        </r>
      </text>
    </comment>
    <comment ref="B51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สามารถตัดข้อ 1 ออกได้ ในกรณีที่เลือกใช้ข้อ 2</t>
        </r>
      </text>
    </comment>
    <comment ref="B52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สามารถตัดข้อ 2 ออกได้ ในกรณีที่เลือกใช้ข้อ 1</t>
        </r>
      </text>
    </comment>
    <comment ref="L6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แหล่งเงินอื่น ๆ (โปรดระบุ) ใช้ในกรณีที่ได้รับจัดสรรทุนจากแหล่งเงินที่นอกจากเงินงบประมาณแผ่นดิน (สามารถตัด"เงินงบประมาณแผ่นดิน"ออกได้)</t>
        </r>
      </text>
    </comment>
    <comment ref="Q6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ปีงบประมาณที่โครงการวิจัย/ชุดโครงการวิจัยได้รับจัดสรรเงิน</t>
        </r>
      </text>
    </comment>
    <comment ref="P7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โปรดระบุสาขาของธนาคารที่ท่านเปิดบัญชีเงินฝาก</t>
        </r>
      </text>
    </comment>
    <comment ref="A4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สามารถตัดตัวเลือกที่ไม่ใช้ออกได้ เช่น เป็นโครงการวิจัยเดี่ยว ก็ตัดตัวเลือก </t>
        </r>
        <r>
          <rPr>
            <sz val="9"/>
            <rFont val="Wingdings 2"/>
            <family val="1"/>
          </rPr>
          <t></t>
        </r>
        <r>
          <rPr>
            <sz val="9"/>
            <rFont val="Tahoma"/>
            <family val="2"/>
          </rPr>
          <t xml:space="preserve"> ผู้อำนวยการชุดโครงการวิจัย ออกได้</t>
        </r>
      </text>
    </comment>
    <comment ref="D6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จำนวนงบประมาณที่ได้รับจัดสรร ตามประกาศสถาบันวิจัยและพัฒนา มหาวิทยาลัยศิลปากร เรื่อง "ผลการพิจารณาทุนอุดหนุนการวิจัย..." </t>
        </r>
      </text>
    </comment>
    <comment ref="A51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โปรดทำเครื่องหมายเลือกข้อใดข้อหนึ่ง ระหว่าง ข้อ 1  (โครงการวิจัยเปิดบัญชีเงินฝากประเภทออมทรัพย์เท่านั้น) กับข้อ 2 (โครงการวิจัยเปิดบัญชีเงินฝากประเภทออมทรัพย์และกระแสรายวัน (แบบคู่โอน))</t>
        </r>
      </text>
    </comment>
    <comment ref="A52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โปรดทำเครื่องหมายเลือกข้อใดข้อหนึ่ง ระหว่าง ข้อ 1  (โครงการวิจัยเปิดบัญชีเงินฝากประเภทออมทรัพย์เท่านั้น) กับข้อ 2 (โครงการวิจัยเปิดบัญชีเงินฝากประเภทออมทรัพย์และกระแสรายวัน (แบบคู่โอน))</t>
        </r>
      </text>
    </comment>
    <comment ref="H13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รายจ่ายที่เกิดขึ้นแล้วและรายจ่ายนั้น ๆ ได้ปรากฎในหลักฐานทางการเงิน เช่น สมุดคู่ฝาก (บัญชีเงินฝากประเภทออมทรัพย์) หรือรายงานทางการเงินของธนาคาร (บัญชีเงินฝากประเภทกระแสรายวัน) เรียบร้อยแล้วเท่านั้น </t>
        </r>
        <r>
          <rPr>
            <u val="single"/>
            <sz val="9"/>
            <rFont val="Tahoma"/>
            <family val="2"/>
          </rPr>
          <t>ไม่มีภาษีของบัญชีเงินฝากเข้ามาเกี่ยวข้อง</t>
        </r>
      </text>
    </comment>
    <comment ref="E2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พิมพ์วันที่ตามตัวอย่าง
วว/ดด/ปป  (01/01/60)</t>
        </r>
      </text>
    </comment>
    <comment ref="J29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พิมพ์วันที่ตามตัวอย่าง
พิมพ์วันที่ตามตัวอย่าง
วว/ดด/ปป  (01/01/60)</t>
        </r>
      </text>
    </comment>
    <comment ref="E38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พิมพ์วันที่ตามตัวอย่าง
วว/ดด/ปป  (01/01/60)</t>
        </r>
      </text>
    </comment>
    <comment ref="J38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พิมพ์วันที่ตามตัวอย่าง
พิมพ์วันที่ตามตัวอย่าง
วว/ดด/ปป  (01/01/60)</t>
        </r>
      </text>
    </comment>
    <comment ref="E46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พิมพ์วันที่ตามตัวอย่าง
วว/ดด/ปป  (01/01/60)</t>
        </r>
      </text>
    </comment>
    <comment ref="J46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พิมพ์วันที่ตามตัวอย่าง
พิมพ์วันที่ตามตัวอย่าง
วว/ดด/ปป  (01/01/60)</t>
        </r>
      </text>
    </comment>
  </commentList>
</comments>
</file>

<file path=xl/sharedStrings.xml><?xml version="1.0" encoding="utf-8"?>
<sst xmlns="http://schemas.openxmlformats.org/spreadsheetml/2006/main" count="854" uniqueCount="557">
  <si>
    <t>แบบรายงานการเงินงวดที่  1</t>
  </si>
  <si>
    <t>1. งบบุคลากร</t>
  </si>
  <si>
    <t>3. งบลงทุน</t>
  </si>
  <si>
    <t>รวม</t>
  </si>
  <si>
    <t>งบบุคลากร  หมายถึง  ค่าจ้างชั่วคราว</t>
  </si>
  <si>
    <t xml:space="preserve">                   </t>
  </si>
  <si>
    <t>งบลงทุน หมายถึง ค่าครุภัณฑ์ ที่ดินและสิ่งก่อสร้าง</t>
  </si>
  <si>
    <t>บาท</t>
  </si>
  <si>
    <t>งบประมาณทั้งโครงการ</t>
  </si>
  <si>
    <t>งบประมาณคงเหลือ</t>
  </si>
  <si>
    <t>ประเภทรายจ่าย</t>
  </si>
  <si>
    <t>2. งบดำเนินงาน</t>
  </si>
  <si>
    <t>งบดำเนินงาน หมายถึง ค่าตอบแทน ค่าใช้สอย ค่าวัสดุ และสาธารณูปโภค</t>
  </si>
  <si>
    <t>j</t>
  </si>
  <si>
    <t>k</t>
  </si>
  <si>
    <t>หมายเหตุ</t>
  </si>
  <si>
    <t>ตารางนี้และรายงานจำนวนเงินรายรับรายจ่ายได้ใส่สูตรการคำนวณไว้แล้ว</t>
  </si>
  <si>
    <t>ชื่อโครงการวิจัย/ชุดโครงการวิจัย</t>
  </si>
  <si>
    <t>1. สำเนาสมุดคู่ฝาก (บัญชีเงินฝากออมทรัพย์) ทุกหน้า พร้อมได้รับรองสำเนาถูกต้องทุกหน้ามาจำนวน 1 ชุด ไม่มีสำเนา Statement บัญชีเงินฝากประเภทกระแสรายวัน เนื่องจากโครงการไม่ได้เปิดบัญชีเงินฝากประเภทกระแสรายวัน</t>
  </si>
  <si>
    <t>แบบรายงานการเงินงวดที่  3</t>
  </si>
  <si>
    <t>แบบรายงานการเงินงวดที่  2</t>
  </si>
  <si>
    <r>
      <t>หมายเหตุ</t>
    </r>
    <r>
      <rPr>
        <u val="single"/>
        <sz val="14"/>
        <color indexed="8"/>
        <rFont val="TH SarabunPSK"/>
        <family val="2"/>
      </rPr>
      <t xml:space="preserve"> </t>
    </r>
  </si>
  <si>
    <t xml:space="preserve">ได้รับงบประมาณจากเงินงบประมาณแผ่นดิน ปี </t>
  </si>
  <si>
    <t>ถึงวันที่</t>
  </si>
  <si>
    <t>โทรภายใน</t>
  </si>
  <si>
    <t xml:space="preserve">e-mail address                                                             </t>
  </si>
  <si>
    <t>คณะ</t>
  </si>
  <si>
    <t>สาขา</t>
  </si>
  <si>
    <t>บัญชีเลขที่</t>
  </si>
  <si>
    <t>ถึง</t>
  </si>
  <si>
    <t>วันที่รายงาน</t>
  </si>
  <si>
    <t>จำนวนเงินรายรับ-รายจ่าย และเงินคงเหลืองวดที่  2</t>
  </si>
  <si>
    <t>จำนวนเงินรายรับ-รายจ่าย และเงินคงเหลืองวดที่  3</t>
  </si>
  <si>
    <t>โทรศัพท์ที่ติดต่อได้</t>
  </si>
  <si>
    <r>
      <t>งบประมาณโครงการ</t>
    </r>
    <r>
      <rPr>
        <b/>
        <sz val="14"/>
        <color indexed="8"/>
        <rFont val="TH SarabunPSK"/>
        <family val="2"/>
      </rPr>
      <t xml:space="preserve">                                         บาท ได้รับงบประมาณจากเงิน    เงินงบประมาณแผ่นดิน ปี       </t>
    </r>
  </si>
  <si>
    <r>
      <t xml:space="preserve">ชื่อบัญชีเงินฝากออมทรัพย์                                   </t>
    </r>
    <r>
      <rPr>
        <b/>
        <sz val="14"/>
        <color indexed="8"/>
        <rFont val="TH SarabunPSK"/>
        <family val="2"/>
      </rPr>
      <t xml:space="preserve"> </t>
    </r>
  </si>
  <si>
    <r>
      <t xml:space="preserve">ชื่อบัญชีเงินฝากกระแสรายวัน                                 </t>
    </r>
    <r>
      <rPr>
        <b/>
        <sz val="14"/>
        <color indexed="8"/>
        <rFont val="TH SarabunPSK"/>
        <family val="2"/>
      </rPr>
      <t xml:space="preserve"> </t>
    </r>
  </si>
  <si>
    <r>
      <t xml:space="preserve">รายงานการใช้จ่ายเงินในช่วง  </t>
    </r>
    <r>
      <rPr>
        <b/>
        <sz val="14"/>
        <color indexed="8"/>
        <rFont val="TH SarabunPSK"/>
        <family val="2"/>
      </rPr>
      <t xml:space="preserve">ตั้งแต่วันที่  </t>
    </r>
  </si>
  <si>
    <r>
      <rPr>
        <b/>
        <sz val="14"/>
        <color indexed="8"/>
        <rFont val="TH SarabunPSK"/>
        <family val="2"/>
      </rPr>
      <t xml:space="preserve">ส่วนของงบประมาณ                                         </t>
    </r>
    <r>
      <rPr>
        <b/>
        <u val="single"/>
        <sz val="14"/>
        <color indexed="8"/>
        <rFont val="TH SarabunPSK"/>
        <family val="2"/>
      </rPr>
      <t>รายงานสรุปการใช้จ่ายเงินโครงการ</t>
    </r>
  </si>
  <si>
    <t>จำนวนเงิน (บาท)</t>
  </si>
  <si>
    <t>งวดที่  1</t>
  </si>
  <si>
    <t>วันที่ที่ได้รับเงิน/ช่วงเวลาของค่าใช้จ่าย</t>
  </si>
  <si>
    <t>งวดที่  2</t>
  </si>
  <si>
    <t>งวดที่  3</t>
  </si>
  <si>
    <r>
      <rPr>
        <sz val="14"/>
        <color indexed="8"/>
        <rFont val="Wingdings 2"/>
        <family val="1"/>
      </rPr>
      <t>l</t>
    </r>
    <r>
      <rPr>
        <sz val="14"/>
        <color indexed="8"/>
        <rFont val="Calibri"/>
        <family val="2"/>
      </rPr>
      <t>=</t>
    </r>
    <r>
      <rPr>
        <sz val="14"/>
        <color indexed="8"/>
        <rFont val="Wingdings 2"/>
        <family val="1"/>
      </rPr>
      <t>j</t>
    </r>
    <r>
      <rPr>
        <sz val="14"/>
        <color indexed="8"/>
        <rFont val="Calibri"/>
        <family val="2"/>
      </rPr>
      <t>-</t>
    </r>
    <r>
      <rPr>
        <sz val="14"/>
        <color indexed="8"/>
        <rFont val="Wingdings 2"/>
        <family val="1"/>
      </rPr>
      <t>k</t>
    </r>
  </si>
  <si>
    <r>
      <t></t>
    </r>
    <r>
      <rPr>
        <sz val="14"/>
        <color indexed="8"/>
        <rFont val="TH SarabunPSK"/>
        <family val="2"/>
      </rPr>
      <t></t>
    </r>
    <r>
      <rPr>
        <sz val="14"/>
        <color indexed="8"/>
        <rFont val="Wingdings 2"/>
        <family val="1"/>
      </rPr>
      <t></t>
    </r>
  </si>
  <si>
    <r>
      <t>ชื่อ</t>
    </r>
    <r>
      <rPr>
        <b/>
        <sz val="14"/>
        <color indexed="8"/>
        <rFont val="TH SarabunPSK"/>
        <family val="2"/>
      </rPr>
      <t> </t>
    </r>
    <r>
      <rPr>
        <b/>
        <sz val="14"/>
        <color indexed="8"/>
        <rFont val="Wingdings 2"/>
        <family val="1"/>
      </rPr>
      <t></t>
    </r>
    <r>
      <rPr>
        <b/>
        <sz val="14"/>
        <color indexed="8"/>
        <rFont val="TH SarabunPSK"/>
        <family val="2"/>
      </rPr>
      <t xml:space="preserve">หัวหน้าโครงการวิจัย </t>
    </r>
    <r>
      <rPr>
        <b/>
        <sz val="14"/>
        <color indexed="8"/>
        <rFont val="Wingdings 2"/>
        <family val="1"/>
      </rPr>
      <t></t>
    </r>
    <r>
      <rPr>
        <b/>
        <sz val="14"/>
        <color indexed="8"/>
        <rFont val="TH SarabunPSK"/>
        <family val="2"/>
      </rPr>
      <t xml:space="preserve">ผู้อำนวยการชุดโครงการวิจัย        </t>
    </r>
  </si>
  <si>
    <t xml:space="preserve">   รายจ่ายคิดเป็น   ร้อยละ (%)</t>
  </si>
  <si>
    <t xml:space="preserve">เงินคงเหลือ (บาท) ยกไปงวดที่ 2 </t>
  </si>
  <si>
    <t>เงินคงเหลือ (บาท) ยกไปงวดที่ 3</t>
  </si>
  <si>
    <t>เงินคงเหลือ (บาท) ยกไปงวดที่ 2</t>
  </si>
  <si>
    <t>(</t>
  </si>
  <si>
    <t>)</t>
  </si>
  <si>
    <t>***ไม่ต้องระบุวันที่***</t>
  </si>
  <si>
    <t xml:space="preserve">    หัวหน้าโครงการวิจัย/ผู้อำนวยการชุดโครงการวิจัย</t>
  </si>
  <si>
    <r>
      <t xml:space="preserve">2. สำเนาสมุดคู่ฝาก (บัญชีเงินฝากออมทรัพย์) ทุกหน้า </t>
    </r>
    <r>
      <rPr>
        <u val="single"/>
        <sz val="14"/>
        <color indexed="8"/>
        <rFont val="TH SarabunPSK"/>
        <family val="2"/>
      </rPr>
      <t>และสำเนา Statement บัญชีเงินฝากประเภทกระแสรายวันฉบับที่เป็นปัจจุบัน (แสดงเงินคงเหลือถึงวันที่ที่ท่านรายงานการเงิน) เท่านั้น</t>
    </r>
    <r>
      <rPr>
        <sz val="14"/>
        <color indexed="8"/>
        <rFont val="TH SarabunPSK"/>
        <family val="2"/>
      </rPr>
      <t xml:space="preserve"> โดยสามารถขอได้ที่ธนาคาร พร้อมรับรองสำเนาถูกต้องทุกหน้ามาจำนวน 1 ชุดด้วยแล้ว</t>
    </r>
  </si>
  <si>
    <t>ธนาคารทหารไทย จำกัด (มหาชน)</t>
  </si>
  <si>
    <t xml:space="preserve">ชื่อธนาคาร </t>
  </si>
  <si>
    <t>มหาวิทยาลัยศิลปากร (วิทยาเขตพระราชวังสนามจันทร์)</t>
  </si>
  <si>
    <t>ธนาคารกรุงไทย จำกัด (มหาชน)</t>
  </si>
  <si>
    <t>ธนาคารกสิกรไทย จำกัด (มหาชน)</t>
  </si>
  <si>
    <t>นครปฐม</t>
  </si>
  <si>
    <t>หัวหิน</t>
  </si>
  <si>
    <t>ชะอำ</t>
  </si>
  <si>
    <t>ท่าเตียน</t>
  </si>
  <si>
    <t>ธนาคารกรุงเทพ จำกัด (มหาชน)</t>
  </si>
  <si>
    <t>ธนาคารไทยพาณิชย์ จำกัด (มหาชน)</t>
  </si>
  <si>
    <t>ถนนทรงพล</t>
  </si>
  <si>
    <t>เทสโก้ โลตัส นครปฐม</t>
  </si>
  <si>
    <t>ธนาคารออมสิน</t>
  </si>
  <si>
    <t>สี่แยกสนามจันทร์</t>
  </si>
  <si>
    <t>จิตรกรรมฯ</t>
  </si>
  <si>
    <t>สถาปัตยกรรมฯ</t>
  </si>
  <si>
    <t>โบราณคดี</t>
  </si>
  <si>
    <t>มัณฑนศิลป์</t>
  </si>
  <si>
    <t>อักษรศาสตร์</t>
  </si>
  <si>
    <t>ศึกษาศาสตร์</t>
  </si>
  <si>
    <t>วิทยาศาสตร์</t>
  </si>
  <si>
    <t>เภสัชศาสตร์</t>
  </si>
  <si>
    <t>วิศวกรรมศาสตร์ฯ</t>
  </si>
  <si>
    <t>ดุริยางศาสตร์</t>
  </si>
  <si>
    <t>เทคโนโลยีฯ</t>
  </si>
  <si>
    <t>วิทยาลัยนานาชาติ</t>
  </si>
  <si>
    <t>สัตวศาสตร์ฯ</t>
  </si>
  <si>
    <t>วิทยาการจัดการ</t>
  </si>
  <si>
    <t>ธนาคารกรุงศรีอยุธยา จำกัด (มหาชน)</t>
  </si>
  <si>
    <t>มหาวิทยาลัยศิลปากร วิทยาเขตพระราชวังสนามจันทร์</t>
  </si>
  <si>
    <t>พื้นเซลล์สีส้ม เป็นข้อมูลที่เกี่ยวข้องกันอย่างเป็นระบบโดยมีสูตรกำกับในแต่ละเซลล์ เมื่อต้องการพิมพ์สามารถปรับพื้นเซลล์เป็นสีขาวได้</t>
  </si>
  <si>
    <t>พื้นเซลล์สีเขียว เป็นข้อมูลที่เกี่ยวข้องกันอย่างเป็นระบบโดยมีสูตรกำกับในแต่ละเซลล์ เมื่อต้องการพิมพ์สามารถปรับพื้นเซลล์เป็นสีขาวได้</t>
  </si>
  <si>
    <t>ชื่อธนาคาร สาขา เพื่อสำหรับให้ท่านเลือก copy ไปใส่ในตาราง</t>
  </si>
  <si>
    <t>ชื่อคณะ เพื่อสำหรับให้ท่านเลือก Copy ไปใส่ในตาราง</t>
  </si>
  <si>
    <t>มหาวิทยาลัยศิลปากร-พระราชวังสนามจันทร์</t>
  </si>
  <si>
    <t>รายชื่อโครงการวิจัยที่ได้รับจัดสรรเงินงบประมาณแผ่นดิน ประจำปี 2560</t>
  </si>
  <si>
    <t>รวมทั้งหมด 48 เรื่อง งบประมาณ 33,456,300 บาท</t>
  </si>
  <si>
    <t>ชื่อโครงการ</t>
  </si>
  <si>
    <t>ชื่อหัวหน้าโครงการ</t>
  </si>
  <si>
    <t>งบประมาณ</t>
  </si>
  <si>
    <t>"ตำราภาพจับรามเกียร์" สู่การสร้างสรรค์จิตรกรรม "ภาพจับรามเกียรติ์ วัดสุทัศนเทพวราราม"</t>
  </si>
  <si>
    <t>ศิลปะเสียงมนุษย์: กายภาพ, การสื่อความหมาย, และอัตลักษณ์</t>
  </si>
  <si>
    <t>วัจนกรรมการขอโทษในการสื่อสารระหว่างวัฒนธรรมผ่านภาษาอังกฤษ</t>
  </si>
  <si>
    <t>ผลของสารละลายอลูมินัมรูปแบบต่าง ๆ และระดับความเป็นกรด-เบส ในน้ำยายืดอายุการใช้งานต่อการอุดตันของก้านช่อดอกที่เกิดจากเชื้อจุลินทรีย์ของช่อดอกกล้วยไม้สกุลหวายบางชนิด</t>
  </si>
  <si>
    <t>ลำดับนิวคลีโอไทด์ของ inhibitory RNA element ในบริเวณ late 3'untranslated region (3'UTR) ของ bovine papillomavirus ไทป์ 3 (BPV-3) และปฏิสัมพันธ์ระหว่าง element กับโปรตีนของ HeLa cells</t>
  </si>
  <si>
    <t>ชุดโครงการ เรื่อง "อนุกรมวิธานและการแพร่กระจายของหอยวงศ์ Thiaridae: สกุล Tarebia H.&amp;A. Adams, 1854, Sermyla H.&amp;A. Adams, 1854 และ Neoradina Brandt, 1974 เป้าหมายเพื่อการตรวจทานชนิดพันธุ์ของประเทศไทยโดยเทคนิคทางชีวโมเลกุล"</t>
  </si>
  <si>
    <t xml:space="preserve">โครงการที่ 1วิวัฒนาการสายพันธุ์และการแพร่กระจายตามเขตภูมิศาสตร์ของ หอยน้ำจืดสกุล Tarebia Adams, 1854  (Gastropoda: Thiaridae) ในประเทศไทย </t>
  </si>
  <si>
    <t xml:space="preserve">โครงการที่ 2 การตรวจทานชนิดพันธุ์ของหอยสกุล Sermyla H.&amp;A. Adams, 
1854 (Gastropoda: Thiaridae) ในประเทศไทย: พิสูจน์หลักฐานทางเทคนิคชีวโมเลกุล
</t>
  </si>
  <si>
    <t>นางสุลักษณ์  นามโชติ</t>
  </si>
  <si>
    <t xml:space="preserve">โครงการที่ 3 วิวัฒนาการสายพันธุ์ของหอยน้ำจืดสกุล Neoradina Brandt, 
1974 (Gastropoda: Thiaridae) ในประเทศไทย
</t>
  </si>
  <si>
    <t>การพัฒนาไมโครอิมัลชันชนิดปราศจากแอลกอฮอล์สำหรับการนำส่งยาทางรูขุมขนของฟีแนสเทอไรด์: การหาสูตรตำรับที่เหมาะสมที่สุดและการประเมินคุณลักษณะ</t>
  </si>
  <si>
    <t>สารช่วยแตกตัวยวดยิ่งประสิทธิภาพสูงชนิดใหม่ที่เตรียมจากพอลีเมธาครัยลิกแอซิดโคเอธิลีนไกลคอลไดเมธาครัยเลท</t>
  </si>
  <si>
    <t>การสังเคราะห์ตัวเร่งปฏิกิริยากลุ่มเหล็กขนาดนาโนเพื่อใช้ในปฏิกิริยาไฮโดรจิเนชันของแก๊สคาร์บอนไดออกไซด์</t>
  </si>
  <si>
    <t>ตัวเร่งปฏิกิริยาแบบใช้แสงร่วมทังสเตนไตรออกไซด์และสตรอนเทียมไททาเนียมไตรออกไซด์ที่เจือทองเพื่อการผลิตไฮโดรเจนด้วยปฏิกิริยาการเร่งแบบใช้แสงจากน้ำบริสุทธิ์</t>
  </si>
  <si>
    <t>การจัดการการผลิต ปัจจัยที่สัมพันธ์กับต้นทุนและผลตอบแทนการเลี้ยงโคเนื้อปล่อยแทะเล็มข้างถนนเพื่อใช้ประโยชน์ในการพัฒนาเศรษฐกิจเชิงสร้างสรรค์: กรณีศึกษา จังหวัดเพชรบุรีและจังหวัดประจวบคีรีขันธ์</t>
  </si>
  <si>
    <t>การศึกษาระบบพื้นที่สาธารณะในวัดพระศรีรัตนศาสดาราม และส่วนที่สัมพันธ์เชื่อมต่อกับพื้นที่สาธารณะภายนอกโดยรอบ ด้วยกระบวนการ Semantic และ Syntactic</t>
  </si>
  <si>
    <t>การพัฒนารูปแบบกิจกรรมการท่องเที่ยววิถีไทยเพื่อการเรียนรู้อย่างสร้างสรรค์และยั่งยืนในกลุ่มจังหวัดภาคกลางตอนล่าง 1</t>
  </si>
  <si>
    <t>ชุดโครงการ เรื่อง "การบริหารและพัฒนาการจัดการแหล่งเรียนรู้ของสำนักหอสมุดกลาง มหาวิทยาลัยศิลปากร"</t>
  </si>
  <si>
    <t>โครงการที่ 1 "การพัฒนารูปแบบการจัดการความรู้ของสำนักหอสมุดกลาง มหาวิทยาลัยศิลปากร ด้วยกระบวนการวิจัยเชิงปฏิบัติการแบบมีส่วนร่วม"</t>
  </si>
  <si>
    <t>โครงการที่ 2 "การพัฒนาและการจัดการคลังปัญญาดิจิทัล มหาวิทยาลัยศิลปากร"</t>
  </si>
  <si>
    <t>โครงการที่ 3 "การพัฒนารูปแบบการพัฒนาทรัพยากรมนุษย์เพื่อสนับสนุนการเป็นแหล่งเรียนรู้ของสำนักหอสมุดกลาง มหาวิทยาลัยศิลปากร"</t>
  </si>
  <si>
    <t>รูปแบบนวัตกรรมกิจกรรมการท่องเที่ยวเชิงวัฒนธรรมเมืองสองสมุทรเพื่อพัฒนาการท่องเที่ยวเชิงสร้างสรรค์ในจังหวัดสมุทรสาครและจังหวัดสมุทรสงคราม</t>
  </si>
  <si>
    <t>รูปแบบความหลากหลายของการจัดกิจกรรมการท่องเที่ยววิถีชุมชนริมแม่น้ำแม่กลองอย่างสร้างสรรค์เพื่อรองรับนักท่องเที่ยวกลุ่มศักยภาพสูง</t>
  </si>
  <si>
    <t>การปรับปรุงพันธุ์เห็ดฟางเพื่อเพิ่มผลผลิตด้วยการชักนำให้เกิดการกลายพันธุ์</t>
  </si>
  <si>
    <t>การเปรียบเทียบการเคลือบและลักษณะเฉพาะของฟิล์มบางไทเทเนียมอลูมิเนียมไนไตรด์ด้วยรีแอกทีฟแมกนีตรอนสปัตเตอริง</t>
  </si>
  <si>
    <t>อิทธิพลของกราฟีน ต่อสมบัติในการตรวจวัดแก๊สของอนุภาคนาโนซิงก์ออกไซด์ ที่สังเคราะห์โดยวิธีเฟลมสเปรย์ไพโรลิสิส</t>
  </si>
  <si>
    <t>การสังเคราะห์อนุภาคนาโนของเงินและทองคำโดยเชื้อเอนเทอร์โรแบคทีเรีย (enterobacteria): สภาวะที่เหมาะสมและยีนต้านทานโลหะเงินและทองคำ</t>
  </si>
  <si>
    <t>ศึกษาสารหลั่งจากถุงไข่สุกรเพื่อส่งเสริมการเจริญพัฒนาของเซลล์ไข่และเซลล์บุผิวในจานเพาะเลี้ยง เพื่อช่วยทดแทนการใช้ฮอร์โมนและใช้เป็นส่วนผสมในผลิตภัณฑ์บำรุงผิว</t>
  </si>
  <si>
    <t>การพัฒนาเชลแล็กฟอกขาวเพื่อเป็นสารเคลือบไม่ชอบน้ำประสิทธิภาพสูง</t>
  </si>
  <si>
    <t>การพัฒนาวิธีวิเคราะห์ทางสเปกโตรโฟโตเมตรีเพื่อหาปริมาณกรดแอลฟาคีโตกลูตาริกโดยใช้ปฏิกิริยาซึ่งเร่งด้วยเอนไซม์ดีฟีนิลกลัยซีนอะมิโนทรานสเฟอเรส</t>
  </si>
  <si>
    <t>การเตรียมเจลและไมโครปาร์ติเคลชนิดก่อตัวเองที่บรรจุยาด็อกซีไซคลินไฮเคลตโดยใช้เชลแล็คเป็นพอลิเมอร์โดยใช้สารทำละลายที่ต่างกันและการศึกษาการแลกเปลี่ยนตัวทำละลายและการก่อตัวของระบบ</t>
  </si>
  <si>
    <t>การศึกษาดีเอ็นเอบาร์โค้ดของพืชสมุนไพรในตำรับสมุนไพรเดี่ยวในบัญชียาหลักแห่งชาติ</t>
  </si>
  <si>
    <t>การแยกและตรวจหาโครงสร้างทางเคมีของสารสลายตัวของแอนโดรกราโฟไลด์ภายใต้สภาวะกรดและด่าง</t>
  </si>
  <si>
    <t>การคัดแยกจุลินทรีย์ผลิต laccase ที่มีประสิทธิภาพสูงสำหรับกำจัดสีของน้ำเสียจากโรงงานอุตสาหกรรมสิ่งทอ</t>
  </si>
  <si>
    <t>การเตรียมเคาน์เตอร์อิเล็กโทรดปราศจากแพลทินัมจากวัสดุคอมโพสิตระหว่างพอลิไพรอลและกราฟีนสำหรับการประยุกต์ใช้ในเซลล์แสงอาทิตย์ชนิดสีย้อมไวแสง</t>
  </si>
  <si>
    <t>การประยุกต์ใช้หินโดโลไมท์ธรรมชาติและกลีเซอรอลเป็นตัวเร่งปฏิกิริยาแบบวิวิธพันธ์ในทรานส์เอสเทอริฟิเคชันสำหรับการสังเคราะห์ไบโอดีเซลภายใต้การฉายรังสีไมโครเวฟ</t>
  </si>
  <si>
    <t>การผลิตเชื้อเพลิงอากาศยานจากน้ำมันพืชที่ไม่ใช่อาหารด้วยกระบวนการไฮโดรทรีตในขั้นตอนเดียว</t>
  </si>
  <si>
    <t>การพัฒนากระบวนการทำแห้งในสภาวะไม่คงที่โดยใช้ไอน้ำร้อนยวดยิ่ง</t>
  </si>
  <si>
    <t>ชุดโครงการ เรื่อง"การพัฒนาประสิทธิภาพการยับยั้งการเกิดสีน้ำตาลสำหรับผัก ผลไม้ตัดแต่งพร้อมบริโภคและไม้ดอก"</t>
  </si>
  <si>
    <t>โครงการที่ 1 การพัฒนาสูตรสารยับยั้งการเกิดสีน้ำตาลสำหรับผัก ผลไม้ตัดแต่งพร้อมบริโภคและไม้ดอกที่มีศักยภาพในเชิงพาณิชย์</t>
  </si>
  <si>
    <t>โครงการที่ 2 การสกัดและฤทธิ์การต้านการเกิดสีน้ำตาลที่เร่งด้วยเอนไซม์ของสารสกัดจากวัสดุเหลือทิ้งทางการเกษตรของไทย</t>
  </si>
  <si>
    <t>โครงการที่ 3 การเพิ่มประสิทธิภาพกระบวนการยับยั้งการเกิดสีน้ำตาลสำหรับผัก ผลไม้ตัดแต่ง และไม้ดอกด้วยเทคนิคการแช่ในระบบสูญญากาศและก๊าซไนโตรเจน</t>
  </si>
  <si>
    <t>โครงการที่ 4 การใช้สารเคลือบผิวบริโภคได้ต่อการลดการเกิดสีน้ำตาลผัก ผลไม้ตัดแต่งพร้อมบริโภค</t>
  </si>
  <si>
    <t>การพัฒนาผลิตภัณฑ์เกษตรแปรรูปเพื่อเพิ่มศักยภาพทางการตลาดของวิสาหกิจขนาดกลางและขนาดย่อมผ่านการเชื่อมโยงต่อยอดงานวิจัยสู่การผลิตเชิงพาณิชย์ : กรณีศึกษา SME ในภาคกลางและภาคตะวันตก</t>
  </si>
  <si>
    <t>การพัฒนาฟิล์มต้านแบคทีเรียพอลิเอทธิลีนเทเรฟทาเลทผสมกับพอลิบิวทิลีนอะดิเปดโคเทเรฟทาเลทเพื่อใช้ในบรรจุภัณฑ์อาหาร</t>
  </si>
  <si>
    <t>การพัฒนาวิธีการผลิตไซรัปน้ำตาลมะพร้าว</t>
  </si>
  <si>
    <t>ชุดโครงการ เรื่อง "การเพิ่มคุณค่าทางโภชนะและการกำจัดสารยับยั้งการใช้ประโยชน์ได้ของโภชนะในกากถั่วเหลืองสำหรับผลิตอาหารสัตว์ด้วยกระบวนการทางชีวภาพ"</t>
  </si>
  <si>
    <t>โครงการที่ 1 การเพิ่มคุณค่าทางโภชนะของกากถั่วเหลืองหมักสำหรับอาหารสัตว์</t>
  </si>
  <si>
    <t>โครงการที่ 2 การใช้เอนไซม์โบรมิเลนย่อยโปรตีนในกากถั่วเหลืองเพื่อผลิตอาหารสัตว์</t>
  </si>
  <si>
    <t>โครงการที่ 3 การคัดเลือกจุลินทรีย์ที่มีความสามารถในการย่อยโอลิโกแซคคาไรด์ในกากถั่วเหลืองสำหรับผลิตอาหารสัตว์</t>
  </si>
  <si>
    <t xml:space="preserve">โครงการที่ 4การย่อยสตาชิโอสในกากถั่วเหลืองที่สกัดไขมันแล้วโดย  
Pextinex Ultra Sp-L
</t>
  </si>
  <si>
    <t xml:space="preserve">โครงการที่ 5 การผลิตโอลิโกแซ็กคาไรด์จากกากถั่วเหลืองและการประยุกต์ใช้ใน อาหารสัตว์
</t>
  </si>
  <si>
    <t>นางสาวสุภาวดี  ฉิมทอง</t>
  </si>
  <si>
    <t xml:space="preserve">โครงการที่ 6 การคัดเลือกจุลินทรีย์ที่มีความสามารถในการย่อยไฟเตทในกากถั่วเหลืองสำหรับผลิตอาหารสัตว์
</t>
  </si>
  <si>
    <t>การวิเคราะห์ต้นทุนต่อหน่วยแยกตามกลุ่มโรคของโรงพยาบาลรัฐ : กรณีศึกษา โรงพยาบาลผู้สูงอายุบางขุนเทียน</t>
  </si>
  <si>
    <t>การวิเคราะห์ตำแหน่งการแข่งขันของผู้ผลิตชิ้นส่วนยานยนต์ไทยภายใต้เขตการค้าเสรีอาเซียน</t>
  </si>
  <si>
    <t>การสกัด Cordycepine ออกจากถั่งเช่าโดยใช้ระบบเยื่อแผ่นเหลว</t>
  </si>
  <si>
    <t>การสังเคราะห์อนุภาคนาโนซิงค์ออกไซด์โดยวิธีทางชีวภาพจากสารสกัดเปลือกเงาะเพื่อประยุกต์ใช้เป็นสารฆ่าเชื้อจุลินทรีย์สำหรับการเตรียมอาหารเพาะเลี้ยงเนื้อเยื่อพืช</t>
  </si>
  <si>
    <t>ชุดโครงการ เรื่อง "รงควัตถุเซรามิกส์วรรณไทย : งานสร้างสรรค์ของเครื่องเคลือบดินเผา"</t>
  </si>
  <si>
    <t xml:space="preserve">โครงการที่ 1 การศึกษาอย่างเป็นระบบของสารประกอบสารสีประเภทสปิเนล : มุ่งสู่มรดกทางวัฒนธรรมของโทนสีของไทย </t>
  </si>
  <si>
    <t>โครงการที่ 2 การใช้ประโยชน์เชิงสร้างสรรค์ของกากของเสียอุตสาหกรรมสำหรับการผลิตสารสีเซรามิกส์โทนสีของไทย</t>
  </si>
  <si>
    <t>โครงการที่ 3 เครื่องเคลือบดินเผาหัตถศิลป์ : ความบันดาลใจจากโทนสีของไทย</t>
  </si>
  <si>
    <t>การจัดการปุ๋ยร่วมกับสารปรับปรุงดินเพื่อเพิ่มผลผลิตของสับปะรดและผลต่อสมบัติของดิน</t>
  </si>
  <si>
    <t>การใช้ข้าวโพดเทียมจากกากมะพร้าวสกัดน้ำมันร่วมกับกากมันสำปะหลังป่นในอาหารสุกรและไก่เนื้อ</t>
  </si>
  <si>
    <t>การศึกษาระดับพลังงานและโปรตีนต่อการเจริญเติบโตและลักษณะซากของแพะห้วยทรายขุน</t>
  </si>
  <si>
    <t>ศึกษาความเป็นไปได้ของการใช้กากเนื้อในปาล์มน้ำมันเพิ่มโปรตีนโดยกระบวนการหมักด้วยเชื้อยีสต์ในอาหารไก่เนื้อ</t>
  </si>
  <si>
    <t>แบบจำลองปัจจัยที่ส่งผลต่อการเป็นผู้สูงอายุที่มีศักยภาพ</t>
  </si>
  <si>
    <t>บ้านลาดโมเดลกับเศรษฐกิจสร้างสรรค์: การใช้นวัตกรรมการตลาดสร้างขีดความสามารถในการแข่งขัน เพื่อพัฒนาผลิตภัณฑ์กล้วยหอมทองอย่างยั่งยืนในจังหวัดเพชรบุรี</t>
  </si>
  <si>
    <t>การพัฒนาแผ่นคอนกรีตมวลเบาสำเร็จรูปต้นทุนต่ำเพื่อเพิ่มมูลค่าของเหลือทิ้งทางการเกษตร</t>
  </si>
  <si>
    <r>
      <t xml:space="preserve">2. สำเนาสมุดคู่ฝาก (บัญชีเงินฝากออมทรัพย์) ทุกหน้า </t>
    </r>
    <r>
      <rPr>
        <u val="single"/>
        <sz val="14"/>
        <color indexed="8"/>
        <rFont val="TH SarabunPSK"/>
        <family val="2"/>
      </rPr>
      <t>และสำเนา Statement บัญชีเงินฝากประเภทกระแสรายวันฉบับที่เป็นปัจจุบัน (แสดงเงินคงเหลือถึงวันที่ที่ท่านรายงานการเงิน) เท่านั้น</t>
    </r>
    <r>
      <rPr>
        <sz val="14"/>
        <color indexed="8"/>
        <rFont val="TH SarabunPSK"/>
        <family val="2"/>
      </rPr>
      <t xml:space="preserve"> โดยสามารถขอได้ที่ธนาคาร พร้อมรับรองสำเนาถูกต้องทุกหน้ามาจำนวน 1 ชุดด้วยแล้ว</t>
    </r>
  </si>
  <si>
    <t>ตำแหน่งทางวิชาการ ณ วันที่ที่ได้รับข้อมูล หากมีการเปลี่ยนแปลงขอท่านโปรดแก้ไข ขอบคุณค่ะ</t>
  </si>
  <si>
    <t>ลำดับที่</t>
  </si>
  <si>
    <t>ชื่อเรื่อง</t>
  </si>
  <si>
    <t>การเตรียมและการประยุกต์ใช้น้ำมันมะพร้าวดัดแปรสำหรับใช้เป็นสารต้านจุลชีพทางเลือก</t>
  </si>
  <si>
    <t>โครงการวิจัยและพัฒนาคุณสมบัติของยาสีร้อนขึ้นของประเทศไทยและต่อยอดสู่งานเครื่องประดับ</t>
  </si>
  <si>
    <t>ชุดโครงการวิจัย เรื่อง การพัฒนาการตรวจวินิจฉัยทางซีรั่มต่อพยาธิใบไม้ในเลือด Schistosoma mekongi</t>
  </si>
  <si>
    <t>การพัฒนาการตรวจวินิจฉัยทางซีรั่มต่อพยาธิใบไม้ในเลือด Schistosoma mekongi ด้วยวิธี Sandwich Elisa</t>
  </si>
  <si>
    <t>อาจารย์ยุภา ปู่แตงอ่อน</t>
  </si>
  <si>
    <t xml:space="preserve">การพัฒนาเมืองต้นแบบเศรษฐกิจสร้างสรรค์ “เมืองโอ่ง ดินสุกและตุ๊กตา”  เพื่อพัฒนาขีดความสามารถในการแข่งขันการเข้าสู่ประชาคมอาเซียน  และเชื่อมโยงสินค้าโอท๊อปกับการท่องเที่ยวเชิงสร้างสรรค์ของจังหวัดราชบุรี </t>
  </si>
  <si>
    <t>ระบบการจำลองและการแสดงภาพแบบขนานของการขนส่งอนุภาคแม่เหล็กพาหะยาระดับนาโนในหลอดเลือดและเนื้อเยื่อล้อมรอบ ปีที่ 2</t>
  </si>
  <si>
    <t>การจัดการธาตุอาหารเฉพาะพื้นที่เพื่อเพิ่มศักยภาพการผลิตข้าวอย่างยั่งยืน</t>
  </si>
  <si>
    <t>ฤทธิ์ในการฆ่าหอยเชอรี่ของสารสกัดจากผลมะกรูด</t>
  </si>
  <si>
    <t>วิจัยและพัฒนาการใช้สูตรอาหารผสมครบส่วนจากกากเนื้อในสับปะรดเป็นอาหารสำหรับโคขุน</t>
  </si>
  <si>
    <t>การปรับปรุงลักษณะเนื้อสัมผัสของลอดช่องแช่เย็นและแช่แข็ง</t>
  </si>
  <si>
    <t>ชุดโครงการวิจัย เรื่อง การพัฒนาวิธีตรวจสอบอย่างรวดเร็วเพื่อวิเคราะห์สารออกฤทธิ์ทางชีวภาพในผลิตภัณฑ์อาหารเพื่อสุขภาพด้วยเทคนิคสเปกโตรสโคปีอินฟราเรดย่านใกล้</t>
  </si>
  <si>
    <t xml:space="preserve">การตรวจสอบสารออกฤทธิ์ทางชีวภาพและความสามารถในการต้านอนุมูลอิสระในผลิตภัณฑ์เครื่องดื่มน้ำผักและน้ำผลไม้สกัดเข้มข้นเพื่อสุขภาพอย่างรวดเร็วด้วยเทคนิคสเปกโตรสโคปีอินฟราเรดย่านใกล้ </t>
  </si>
  <si>
    <t>ผู้ช่วยศาสตราจารย์ ดร.บุศรากรณ์ มหาโยธี</t>
  </si>
  <si>
    <t xml:space="preserve">นวัตกรรมการตรวจสอบแอลคาร์นิทีนและคอลลาเจนในผลิตภัณฑ์เครื่องดื่มเพื่อสุขภาพด้วยเครื่องสเปกโตรสโคปีอินฟราเรดย่านใกล้ </t>
  </si>
  <si>
    <t xml:space="preserve">การประยุกต์ใช้เทคนิคอินฟาเรดย่านใกล้ในการตรวจวิเคราะห์ความสามารถในการต้านอนุมูลอิสระของผลมังคุด </t>
  </si>
  <si>
    <t>การพัฒนาวิธีการตรวจสอบแกมมาโอรีซานอลและวิตามินอีในน้ำมันรำข้าวแบบรวดเร็วด้วยสเปกโตรสโคปีอินฟราเรดย่านใกล้</t>
  </si>
  <si>
    <t>การพัฒนากระบวนการวิเคราะห์ฟรุกโตโอลิโกแซคคาไรด์ด้วยเทคนิคสเปกโตรสโกปีอินฟราเรดย่านใกล้ เพื่อใช้ในการติดตามการเปลี่ยนแปลงด้านคุณภาพในผลิตภัณฑ์ไซรัปกล้วยตากเพื่อสุขภาพ</t>
  </si>
  <si>
    <t xml:space="preserve">การใช้เทคนิคสเปกโตรสโคปีอินฟราเรดย่านใกล้ในการวิเคราะห์แอนโธไซยานินส์และความสามารถในการต้านอนุมูลอิสระของข้าวกล้องและข้าวกล้องงอก  </t>
  </si>
  <si>
    <t xml:space="preserve">ผู้ช่วยศาสตราจารย์ ดร.เอกพันธ์ แก้วมณีชัย </t>
  </si>
  <si>
    <t>การพัฒนาวิธีการตรวจสอบปริมาณสารประกอบฟีนอลิกในช็อคโกแลตด้วยเทคนิคสเปกโตรสโคปีอินฟราเรดย่านใกล้</t>
  </si>
  <si>
    <t>การพัฒนาเทคนิคสเปกโตรสโคปีอินฟราเรดย่านใกล้ในการตรวจสอบและติดตามสฟิงโกไมอิลีนสารกระตุ้นภูมิคุ้มกันในผลิตภัณฑ์นมหมัก</t>
  </si>
  <si>
    <t xml:space="preserve">การศึกษาระดับการเกิดฮิวมิกของปุ๋ยหมัก และผลของการเป็นสารคีเลตต่อความสามารถในการปลดปล่อยจุลธาตุอาหาร </t>
  </si>
  <si>
    <t>การผลิตน้ำมันเชื้อเพลิงและสารเคมีมูลค่าเพิ่มจากของเสียจากอุตสาหกรรมทางการเกษตร</t>
  </si>
  <si>
    <t>การวิเคราะห์ต้นทุนต่อหน่วยของโรงพยาบาลรัฐ  กรณีศึกษา : โรงพยาบาลผู้สูงอายุบางขุนเทียน</t>
  </si>
  <si>
    <t>การวิเคราะห์สิ่งแวดล้อมเชิงบูรณาการโดยใช้ตัวชี้วัดสิ่งแวดล้อม</t>
  </si>
  <si>
    <t>รองศาสตราจารย์ ดร.กนกพร สว่างแจ้ง</t>
  </si>
  <si>
    <t>การผลิตไขมันทดแทนเนยโกโก้จากน้ำมันเมล็ดเงาะด้วยกระบวนการอินเตอร์เอสเตอร์ริฟิเคชั่นโดยใช้เอนไซม์ไลเปส</t>
  </si>
  <si>
    <t>ศึกษาโปรตีนและเปปไทด์ของสารหลั่งและเซลล์จากรังไข่สุกรเพื่อความเป็นไปได้ในการใช้เป็นส่วนผสมในผลิตภัณฑ์เสริมความงาม</t>
  </si>
  <si>
    <t>การเพิ่มความทนทานและการติดสีของเส้นใยเซลลูโลสธรรมชาติด้วยการเติมออกไซด์อนินทรีย์ในกระบวนการผลิตกระดาษ</t>
  </si>
  <si>
    <t>การปรับปรุงความคงตัวของเชลแล็กฟอกขาวโดยการเตรียมในรูปเกลือบางส่วนและ/หรือคอมพอสิต</t>
  </si>
  <si>
    <t xml:space="preserve">การค้นหาเอปิโทปเพื่อการพัฒนาวัคซีนป้องกันไวรัสก่อโรคพีอีดีด้วยกลยุทธ์วัคซีนวิทยาย้อนกลับ </t>
  </si>
  <si>
    <t>การพัฒนาฐานข้อมูลพืชสมุนไพรแบบแสดงสามมิติ</t>
  </si>
  <si>
    <t>ผลของอุณหภูมิ แสงสว่าง และความเข้มข้นของน้ำตาลซูโครสต่อการสะสมอินนูลินในหัวขนาดเล็กที่ชักนำในหลอดทดลองของแก่นตะวัน</t>
  </si>
  <si>
    <t>ผู้ช่วยศาสตราจารย์ ดร.บุษราภรณ์  งามปัญญา</t>
  </si>
  <si>
    <t>ผลของการใช้แบคทีเรียผลิตกรดแลคติคจากน้ำพืชหมักเป็นสารเสริมในการหมักเปลือกตาลอ่อนต่อสมรรถนะการเจริญเติบโตและการย่อยได้โภชนะในแพะ</t>
  </si>
  <si>
    <t xml:space="preserve">การตรวจสอบแบคทีเรียปนเปื้อนในผลิตภัณฑ์สมุนไพรโดยการขยายยีน16S rRNA </t>
  </si>
  <si>
    <t>ผลของวิธีการเก็บรักษาต่อปริมาณพฤกษเคมีและความสามารถในการต้านอนุมูลอิสระของน้ำฟักข้าว</t>
  </si>
  <si>
    <t>อาจารย์ ดร.สิริพร พงศ์ทองผาสุข</t>
  </si>
  <si>
    <t>การออกแบบเลขนศิลป์สิ่งแวดล้อมเพื่อเสริมสร้างภาพลักษณ์วัดไทย</t>
  </si>
  <si>
    <t xml:space="preserve">อาจารย์อนุชา โสภาคย์วิจิตร์ </t>
  </si>
  <si>
    <t>การพัฒนาและการตรวจคุณลักษณะไมโครพาร์ทิเคิลและเจลก่อตัวเองเพื่อเป็นระบบควบคุมการปลดปล่อยยาสำหรับรักษาโรคปริทันต์อักเสบ</t>
  </si>
  <si>
    <t xml:space="preserve">การศึกษาการใช้แป้งข้าวเหนียวดำเป็นสารก่ออิมัลชันร่วมในนาโนอิมัลชันของยาละลายน้ำยาก </t>
  </si>
  <si>
    <t xml:space="preserve">อิทธิพลของปัจจัยปัญญาสังคมที่มีต่อความผาสุกในชีวิต ของผู้สูงอายุในเขตกรุงเทพมหานครและปริมณฑล
</t>
  </si>
  <si>
    <t>การวิเคราะห์แนวทางการพัฒนาพื้นที่บริเวณถนนมอเตอร์เวย์สายตะวันตกภายใต้โครงการพัฒนาเขตเศรษฐกิจพิเศษทวาย</t>
  </si>
  <si>
    <t>การพัฒนาอิมัลชันของน้ำมันรำข้าวโดยใช้เพกตินและเซอินเป็นสารก่ออิมัลชัน</t>
  </si>
  <si>
    <t>การพัฒนารูปแบบกิจกรรมการท่องเที่ยววิถีไทยสร้างสรรค์ เส้นทางกาญจนบุรี-ทวาย</t>
  </si>
  <si>
    <t>การเตรียมพร้อมวิศวกรเครื่องกลไทยเข้าสู่อาเซียนในด้านการสื่อสาร: ความต้องการการใช้ ภาษาอังกฤษในการงานอาชีพและการสื่อสารข้ามวัฒนธรรมในสถานที่ทำงาน</t>
  </si>
  <si>
    <t xml:space="preserve">รองศาสตราจารย์ ดร.บุษบา กนกศิลปธรรม </t>
  </si>
  <si>
    <t>การใช้ประโยชน์ได้ของเศษเหลือทิ้งจากการผลิตหน่อไม้ฝรั่งเป็นอาหารสัตว์</t>
  </si>
  <si>
    <t>การแสดงออกของยีนควบคุมการก่อโรคของเชื้อเแบคทีเรียที่แยกได้จากผลิตภัณฑ์อาหารทะเลและการพัฒนาวิธีการวินิจฉัยโรค</t>
  </si>
  <si>
    <t>การพัฒนารูปแบบการจัดการท่องเที่ยวเชิงศาสนาอย่างสร้างสรรค์ของจังหวัดราชบุรี</t>
  </si>
  <si>
    <t>การพัฒนาตัวดูดซับแคลเซียมออกไซด์เพื่อใช้ดูดซับก๊าซคาร์บอนไดออกไซด์ส าหรับกระบวนการก่อนการเผาไหม้</t>
  </si>
  <si>
    <t>ผงสีเซรามิกส์ : การสังเคราะห์และความเสถียรในเคลือบชนิดต่างๆเพื่อเป็นแนวทางสำหรับศิลปิน</t>
  </si>
  <si>
    <t xml:space="preserve">ผู้ช่วยศาสตราจารย์ ดร.นิติ ยงวณิชย์ </t>
  </si>
  <si>
    <t>การพัฒนาเคาน์เตอร์อิเล็กโทรดประเภทกราฟีนในเซลล์แสงอาทิตย์ชนิดสีย้อมไวแสงเพื่อใช้ทดแทนแพลทินัม</t>
  </si>
  <si>
    <t xml:space="preserve">การผลิตพรีไบโอติก กาแล็กโต-ออลิโกแซ็กคาไรด์ เพื่อใช้ในอาหารสัตว์ </t>
  </si>
  <si>
    <t>การประมาณปริมาตรวัสดุในถังไซโลด้วยการใช้คลื่นอะคูสติกส์และความถี่เรโซแนนซ์</t>
  </si>
  <si>
    <t xml:space="preserve">ผู้ช่วยศาสตราจารย์ ดร. ชูเกียรติ สอดศรี </t>
  </si>
  <si>
    <t>การผลิตฟรุกโตโอลิโกแซคคาไรด์จากน้ำเชื่อมที่เหลือจากการแช่อิ่มมะม่วง</t>
  </si>
  <si>
    <t xml:space="preserve">ผู้ช่วยศาสตราจารย์ ดร.สุวัฒนา พฤกษะศรี  </t>
  </si>
  <si>
    <t>การคัดแยกจุลินทรีย์ผลิตโปรติเอส เพื่อใช้สำหรับเร่งปฏิกิริยาการสังเคราะห์ น้ำตาลเอสเทอร์ในตัวทำละลายอินทรีย์</t>
  </si>
  <si>
    <t>อาจารย์ ดร.สินธุวัฒน์  ฤทธิธรรม</t>
  </si>
  <si>
    <t>สภาวะคงตัวหลากหลายของหอกลั่นแบบมีปฏิกิริยาของการผลิตไบโอดีเซล</t>
  </si>
  <si>
    <t xml:space="preserve">อาจารย์วีรยุทธ เลิศบำรุงสุข </t>
  </si>
  <si>
    <t>การเตรียมเจลแทนนินจากสมุนไพรสีเสียดสำหรับใช้ดูดซับโลหะหนักออกจากน้ำเสียที่เกิดจากการวิเคราะห์ค่าซีโอดี</t>
  </si>
  <si>
    <t>การวิจัยและพัฒนาเทคโนโลยีทางการสืบพันธุ์เพื่อส่งเสริมให้เกิดประสิทธิภาพในการผลิตแพะอย่างยั่งยืน</t>
  </si>
  <si>
    <t>พิพิธภัณฑ์มีชีวิต : อารยะสถาปัตย์ เพื่อคุณภาพชีวิตที่ดีของผู้สูงอายุและคนพิการ</t>
  </si>
  <si>
    <t xml:space="preserve">การพัฒนาแผ่นเส้นใยนาโนผสมแอลฟาแมงโกสตินสำหรับต้านจุลชีพในช่องปาก </t>
  </si>
  <si>
    <t>การศึกษาโอโซนในประเทศไทย</t>
  </si>
  <si>
    <t>การพัฒนาตัวเร่งปฏิกิริยาแพลทินัมขนาดนาโนเพื่อใช้ในปฏิกิริยาดีไฮโดรจิเนชันของสารประกอบอัลเคนเบา</t>
  </si>
  <si>
    <t>การประยุกต์ใช้โคพอลิเมอร์และออร์กาโนเคลย์เพื่อใช้เป็นสารช่วยผสมและสารปรับปรุงสมบัติในพอลิเมอร์ผสม</t>
  </si>
  <si>
    <t xml:space="preserve">ผู้ช่วยศาสตราจารย์ ดร.ศิริรัตน์ วัชรวิชานันท์ </t>
  </si>
  <si>
    <t>ชุดโครงการวิจัย เรื่อง การเพิ่มศักยภาพการผลิตข้าวไร่ภายใต้การมีส่วนร่วมของเกษตรกรในจังหวัดประจวบคีรีขันธ์</t>
  </si>
  <si>
    <t>การศึกษาการผลิตปุ๋ยอินทรีย์ต้นทุนต่ำสำหรับการปลูกข้าวไร่ในจังหวัดประจวบคีรีขันธ์</t>
  </si>
  <si>
    <t>การศึกษาความต้านทานการหักล้มของข้าวไร่ในแปลงที่มีระดับความอุดมสมบูรณ์ดินแตกต่างกัน</t>
  </si>
  <si>
    <t>การศึกษาคุณค่าทางโภชนะของเมล็ดข้าวไร่พันธุ์ที่รวบรวบได้ในพื้นที่จังหวัดประจวบคีรีขันธ์</t>
  </si>
  <si>
    <t>การศึกษาความหลากหลายของแมลงในแปลงข้าวไร่ ในจังหวัดประจวบคีรีขันธ์</t>
  </si>
  <si>
    <t>ชุดโครงการวิจัย เรื่อง มรดกโลกอยุธยาศึกษาเพื่อการสื่อความหมายมรดกทางวัฒนธรรมและการขับเคลื่อนยุทธศาสตร์การท่องเที่ยวสร้างสรรค์ และยั่งยืน</t>
  </si>
  <si>
    <t>กรุงศรีอยุธยากับการสันนิษฐานรูปแบบบนสื่อเทคโนโลยีสารสนเทศ และการพัฒนาแอพพลิเคชันบนอุปกรณ์สารสนเทศแบบพกพาสำหรับการสื่อความหมายมรดกทางวัฒนธรรมและการท่องเที่ยวสร้างสรรค์</t>
  </si>
  <si>
    <t xml:space="preserve">การสำรวจรังวัดมรดกทางสถาปัตยกรรมด้วยเทคโนโลยีสแกนเนอร์ 3 มิติ และการสันนิษฐานรูปแบบเพื่อการสื่อความหมายทางการท่องเที่ยวสร้างสรรค์ กรณีศึกษา วัดไชยวัฒนาราม </t>
  </si>
  <si>
    <t>แนวทางการออกแบบการสื่อความหมายมรดกทางศิลปวัฒนธรรมในพิพิธภัณฑ์เจ้าสามพระยา เพื่อการท่องเที่ยวสร้างสรรค์</t>
  </si>
  <si>
    <t>กรุงศรีอยุธยาในมิติความสัมพันธ์กับรัฐโบราณในเอเชียตะวันออกเฉียงใต้</t>
  </si>
  <si>
    <t>พลังความศรัทธา ความเชื่อ และศาสนาในสังคมอยุธยาผ่านการศึกษามรดกทางศิลปะ-สถาปัตยกรรม และวรรณกรรม</t>
  </si>
  <si>
    <t>ชุดโครงการวิจัย เรื่อง ศักยภาพการผลิตน้ำมันทานตะวันในพื้นที่อำเภอหัวหิน จังหวัดประจวบคีรีขันธ์</t>
  </si>
  <si>
    <t>การศึกษาความเป็นไปได้ทางเศรษฐกิจครัวเรือนในการผลิตทานตะวันของเกษตรกรที่อำเภอหัวหิน จังหวัดประจวบคีรีขันธ์</t>
  </si>
  <si>
    <t>การศึกษาการผลิตน้ำมันทานตะวันเพื่อการบริโภคสำหรับชุมชน</t>
  </si>
  <si>
    <t>การศึกษาการใช้ผลพลอยได้ในกระบวนการผลิตน้ำมันทานตะวันเป็นอาหารสัตว์</t>
  </si>
  <si>
    <t>วิจัยเชิงปฏิบัติการมีส่วนร่วมในการพัฒนาเจตคติต่อการใช้น้ำมันทานตะวันของครัวเรือนที่อำเภอหัวหิน  จังหวัดประจวบคีรีขันธ์</t>
  </si>
  <si>
    <t>ชุดโครงการวิจัย เรื่อง การตรวจสอบอันตรายในอาหารอย่างรวดเร็วด้วยเทคนิคสเปกโทรสโกปีอินฟราเรดย่านใกล้</t>
  </si>
  <si>
    <t>การตรวจสอบการปนเปื้อนของราและสารพิษอะฟลาทอกซินแบบไม่ทำลายตัวอย่างในพริกไทย ข้าวโพดเลี้ยงสัตว์และถั่วลิสงด้วยเทคนิคสเปกโทรสโกปีอินฟราเรดย่านใกล้</t>
  </si>
  <si>
    <t>การตรวจจับอันตรายทางกายภาพและตรวจวัดคุณภาพโดยใช้สเปกโทรสโกปีอินฟราเรดย่านใกล้เพื่อคัดแยกเมล็ดกาแฟดิบ</t>
  </si>
  <si>
    <t>การตรวจสอบการปนเปื้อนของจุลินทรีย์ในใบโหระพาอย่างรวดเร็วด้วยเทคนิคสเปกโทรสโกปีอินฟราเรดย่านใกล้</t>
  </si>
  <si>
    <t>การออกแบบและจัดทำเครื่องคัดแยกเมล็ดกาแฟดิบด้วยการวัดคุณภาพเมล็ดด้วยเทคนิคสเปกโทรสโกปีอินฟราเรดย่านใกล้</t>
  </si>
  <si>
    <t xml:space="preserve">อาจารย์ ดร.ศราวุธ ภู่ไพจิตร์กุล </t>
  </si>
  <si>
    <t xml:space="preserve">ชุดโครงการวิจัย เรื่อง อนุกรมวิธานและนิเวศวิทยาของหอยที่เป็นโฮสต์กึ่งกลางของพยาธิใบไม้วงศ์ Thiaridae และ Pachychilidae: ให้ความสำคัญที่หอยสกุล Thiara Röding, 1798, Melanoides Olivier, 1840 และ Brotia Adams, 1866 เป้าหมายเพื่อการตรวจทานชนิดพันธุ์ของประเทศไทย </t>
  </si>
  <si>
    <t xml:space="preserve">ความหลากหลายชนิดพันธุ์และสายวิวัฒนาการของหอยน้ำจืดสกุล Thiara  Röding, 1798 (Gastropoda: Thiaridae) ในประเทศไทย </t>
  </si>
  <si>
    <t xml:space="preserve">อนุกรมวิธานเชิงโมเลกุล, การพัฒนาตัวอ่อน และการเป็นโฮสต์ของหนอนพยาธิ เพื่อจัดจำแนกความซับซ้อนของหอยน้ำจืดสายพันธุ์ Melanoides jugicostis Hanley &amp;Theobald, 1876 (Gastropoda: Cerithioidea: Thiaridae) ในประเทศไทย  </t>
  </si>
  <si>
    <t>สัณฐานวิทยาของเปลือก, การพัฒนาตัวอ่อน, และพันธุศาสตร์ระดับโมเลกุลของหอยน้ำจืดสกุลBrotia Adams, 1866 (Cerithioidea, Pachychilidae) ในประเทศไทย: เพื่อตรวจทานความหลากชนิดพันธุ์ และความเป็นโฮสต์กึ่งกลาง ของพยาธิใบไม้</t>
  </si>
  <si>
    <t>การใช้นาโนเทคโนโลยีในการศึกษาสัณฐานวิทยา การวิเคราะห์องค์ประกอบธาตุเชิงคุณภาพและเชิงปริมาณของเปลือกไข่ไก่ฟ้าเพื่อการอนุรักษ์</t>
  </si>
  <si>
    <t xml:space="preserve">การพัฒนานิโอโซมประจุบวกสำหรับนำส่งยีน </t>
  </si>
  <si>
    <t xml:space="preserve">เปรียบเทียบการเลือกใช้ถิ่นอาศัยและความหลากหลายทางพันธุกรรมของกบหนอง  (Fejervarya limnocharis) ในพื้นที่นาข้าว ไร่ และสวน ในพื้นที่จังหวัดเพชรบุรี และประจวบคีรีขันธ์
</t>
  </si>
  <si>
    <t>จาก “ช่าง” สู่ “ผู้รับเหมา” : จุดกำเนิดและพัฒนาการการทำรับเหมาก่อสร้างในประเทศไทย พ.ศ. 2413-2508</t>
  </si>
  <si>
    <t>อาจารย์ ดร.พินัย  สิริเกียรติกุล</t>
  </si>
  <si>
    <t>อาคารทรงศิขระและวิมานในศิลปะอินเดีย กับอิทธิพลต่อศิลปะในเอเชียอาคเนย์</t>
  </si>
  <si>
    <t>รองศาสตราจารย์ ดร.เชษฐ์ ติงสัญชลี</t>
  </si>
  <si>
    <t>แผนแบบของมิดซูโนในการสุ่มตัวอย่างกลุ่มแบบดัดแปลงสำหรับประชากรหายาก</t>
  </si>
  <si>
    <t>ผู้ช่วยศาสตราจารย์ ดร.ประหยัด  แสงงาม</t>
  </si>
  <si>
    <t>การพัฒนาฟิล์มพอลิเมอร์ผสมระหว่างเทอร์โมพลาสติกสตาร์ชกับพอลิเอททิลลีนโคเมททิลอะคริเลตที่มีการเติมสารต้านออกซิเดชันเพื่อใช้ในบรรจุภัณฑ์การเกษตร</t>
  </si>
  <si>
    <t xml:space="preserve"> การตอบสนองของดัชนีชีวภาพของไส้เดือนดิน (Pheretima peguana) ต่อคาร์บาริลและไดคลอร์วอส</t>
  </si>
  <si>
    <t>การหาสูตรตำรับที่เหมาะสมที่สุดของสารสกัดพริกบรรจุในตัวพาชนิดใหม่: ลิโพโซม ไมโครอิมัลชัน อนุภาคนาโนชนิดไขมันแข็ง เพื่อเพิ่มการนำส่งทางผิวหนัง</t>
  </si>
  <si>
    <t>ชุดโครงการวิจัย เรื่อง การศึกษาแนวทางส่งเสริมการใช้ชีวิตอย่างมีคุณค่าและมีความสุขของผู้สูงอายุในอาเซียน</t>
  </si>
  <si>
    <t>การศึกษาแนวทางส่งเสริมการทำงานของผู้สูงอายุในอาเซียน</t>
  </si>
  <si>
    <t>การศึกษาแนวทางส่งเสริมการถ่ายทอดวัฒนธรรมของผู้สูงอายุในอาเซียน</t>
  </si>
  <si>
    <t>การศึกษาแนวทางส่งเสริมการสร้างความสุขของผู้สูงอายุในอาเซียน</t>
  </si>
  <si>
    <t>ผลของสารสกัดใบมะรุมด้วยเอทานอลต่อการแสดงออกของ VEGF ในเซลล์เพาะเลี้ยงมะเร็งลำไส้ใหญ่ (HT 29 cells)</t>
  </si>
  <si>
    <t>รายชื่อโครงการวิจัยที่ได้รับจัดสรรเงินงบประมาณแผ่นดิน ประจำปี 2558</t>
  </si>
  <si>
    <t>รวมทั้งหมด 66 เรื่อง งบประมาณ  39,818,400   บาท</t>
  </si>
  <si>
    <t>รวมทั้งสิ้น</t>
  </si>
  <si>
    <t>การศึกษาวิจัยชนวนหล่อโลหะรูปทรงเกลียวเพื่อเพิ่มคุณภาพเครื่องประดับ</t>
  </si>
  <si>
    <t>การตอบสนองทางภูมิคุ้มกันของหนูทดลองต่อเอปิโทปวัคซีนสังเคราะห์สำหรับป้องกันไวรัสพีอีดี</t>
  </si>
  <si>
    <t>การทดสอบการยับยั้งการทำงานของระบบกำจัดและขับสารพิษของลูกน้ำยุงลาย Aedes aegypti โดยสารสกัดจากพืชและสารจำเพาะบางชนิดเพื่อเป็นเป้าหมายในการควบคุมยุงที่ทนต่อสารกำจัดแมลง</t>
  </si>
  <si>
    <t>ภาวะน่าสบายทางอุณหภูมิสำหรับสภาพแวดล้อมที่ใช้การระบายอากาศโดยวิธีธรรมชาติภายในศูนย์นันทนาการสำหรับผู้สูงอายุ</t>
  </si>
  <si>
    <t>โครงการวิจัยและออกแบบจักรยานสำหรับชีวิตสัญจรในเมือง (กรณีศึกษา : กรุงเทพมหานคร)</t>
  </si>
  <si>
    <t>นโยบายการพัฒนาเขตเศรษฐกิจพิเศษชายแดนประสบการณ์จากต่างประเทศ</t>
  </si>
  <si>
    <t>โครงการออกแบบพัฒนาผลิตภัณฑ์เพื่อ SMEs ไทยสู่ระดับสากล</t>
  </si>
  <si>
    <t>การใช้เถ้าลอยอลูมินัมที่เป็นกากของเสียในอุตสาหกรรมรีไซเคิลโลหะสำหรับผลิตเซรามิกต้นทุนต่ำเพื่อประยุกต์เป็นกระเบื้องปูผนังและพื้น</t>
  </si>
  <si>
    <t>การผลิตลีแวนเพื่อสุขภาพ</t>
  </si>
  <si>
    <t>การประมาณค่าทางเภสัชจลนศาสตร์ของยาลิเทียมในเด็กโดยใช้รูปแบบจำลองทางเภสัชจลนศาสตร์: การศึกษานำร่อง ณ โรงพยาบาล ยุวประสาทไวทโยปถมภ์</t>
  </si>
  <si>
    <t>การสกัดไลโคปีนจากมะเขือเทศด้วยระบบเยื่อแผ่นเหลว</t>
  </si>
  <si>
    <t>ผลของเพคติกโอลิโกแซคคาไรด์จากเศษเหลือทางการเกษตรเพื่อใช้เป็นพรีไบโอติกส์ในอาหารสัตว์</t>
  </si>
  <si>
    <t>ละครพูดชวนหัวในพระบาทสมเด็จพระมงกุฎเกล้าเจ้าอยู่หัว : การตีความใหม่ผ่านศิลปะการแสดงร่วมสมัย</t>
  </si>
  <si>
    <t>การพัฒนาและการเชื่อมโยงกิจกรรมการท่องเที่ยวแหล่งเรียนรู้ภูมิปัญญาท้องถิ่นเมือง 3 น้ำเพื่อยกระดับการท่องเที่ยวเชิงสร้างสรรค์ในจังหวัดสมุทรสงคราม</t>
  </si>
  <si>
    <t>การเตรียมและการประยุกต์ใช้เชลแล็กคอมโพสิตเพื่อเป็นสารเคลือบทางเลือกในทางเภสัชกรรมและสาขาที่เกี่ยวข้อง</t>
  </si>
  <si>
    <t>การศึกษาเส้นทางและรูปแบบกิจกรรมการท่องเที่ยวตามรอยพ่อหลวงเพื่อการเรียนรู้อย่างสร้างสรรค์: กรณีศึกษาจังหวัดเพชรบุรี</t>
  </si>
  <si>
    <t>การผลิตไขมันเนยเทียมที่ปราศจากกรดไขมันทรานส์ด้วยกระบวนการอินเตอร์เอสเตอริฟิเคชั่นแบบใช้เอนไซม์จากน้ำมันถั่วเหลือง ปาล์มสเตียริน และน้ำมันมะพร้าว</t>
  </si>
  <si>
    <t>การศึกษาระบบพื้นที่มหาวิทยาลัยศิลปากร วังท่าพระ ที่เชื่อมต่อกับพื้นที่สาธารณะภายนอกโดยรอบ ด้วยกระบวนการ Semantic และ Syntactic</t>
  </si>
  <si>
    <t>การพัฒนาธนาคารความดีต้นแบบเพื่อเสริมสร้างความอยู่เย็นเป็นสุขและการเปลี่ยนผ่านการเรียนรู้เชิงสร้างสรรค์ด้วยการจัดการตนเองแบบมีส่วนร่วมของชุมชนจังหวัดกาญจนบุรี</t>
  </si>
  <si>
    <t>การสังเคราะห์อนุภาคเงินนาโนโดยวิธีทางชีวภาพจากสารสกัดเปลือกเงาะและศึกษาคุณสมบัติการยับยั้งการเจริญของแบคทีเรีย</t>
  </si>
  <si>
    <t>การศึกษาคุณสมบัติของแป้งจากเหง้าและลำต้นของสับปะรด และการพัฒนาเป็นสารช่วยในเภสัชภัณฑ์</t>
  </si>
  <si>
    <t>การพัฒนารูปแบบการจัดการกีฬาเพื่อสุขภาพเชิงสร้างสรรค์สำหรับผู้สูงอายุ จังหวัดนครปฐม</t>
  </si>
  <si>
    <t>ผลของสารละลายอลูมินัมรูปแบบต่าง ๆ และระดับความเป็นกรด-เบส ในน้ำยายืดอายุการใช้งานต่อปริมาณเชื้อจุลินทรีย์และอายุการปักแจกันของช่อดอกกล้วยไม้สกุลหวายเอียสกุล</t>
  </si>
  <si>
    <t>การพัฒนารูปแบบการเสริมสร้างศักยภาพของวิสาหกิจชุมชนผู้ผลิตและจำหน่ายสินค้าที่ระลึกที่สะท้อนอัตลักษณ์ทางวัฒนธรรม ในจังหวัดภาคกลางตอนล่าง</t>
  </si>
  <si>
    <t>การพัฒนานวัตกรรมการอ่านหนังสือด้วยรูปแบบเชิงโต้ตอบผ่านเทคโนโลยีการผสานโลกเสมือนสู่โลกจริงบนอุปกรณ์พกพา</t>
  </si>
  <si>
    <t>การสังเคราะห์ฟิล์มบางวานาเดียมไดออกไซด์ด้วยวิธีรีแอกทีฟไฮพาวเวอร์อิมพัลส์แมกนีตรอนสปัตเตอริง</t>
  </si>
  <si>
    <t>การพัฒนาส่วนผสมอาหารฟังก์ชันจากข้าวสำหรับผู้ป่วยโรคมะเร็ง</t>
  </si>
  <si>
    <t>การพัฒนาวัสดุดูดซับแคลเซียมออกไซด์เพื่อใช้สำหรับดูดซับก๊าซคาร์บอนไดออกไซด์โดยการผสมด้วยโลหะออกไซด์</t>
  </si>
  <si>
    <t>การประยุกต์ใช้วัสดุเหลือทิ้งทางชีวภาพเป็นตัวเร่งปฏิกิริยาแบบวิวิธพันธ์สำหรับการผลิตไบโอดีเซลอย่างต่อเนื่องในเครื่องปฏิกรณ์ชนิดเบดนิ่งจากน้ำมันเมล็ดยางพารา</t>
  </si>
  <si>
    <t>การเพิ่มประสิทธิภาพการผลิตก๊าซชีวภาพจากระบบยูเอเอสบีโดยถังปฏิกรณ์ชีวภาพเมมเบรน: กรณีศึกษาการบำบัดน้ำเสียอุตสาหกรรมการเกษตร</t>
  </si>
  <si>
    <t>ผลกระทบทางพันธุกรรมของหอยแมลงภู่ (Perna viridis) จากซีเซียม-137 จากโรงไฟฟ้าพลังงานนิวเคลียร์ในภูมิภาคเอเซีย-แปซิฟิก</t>
  </si>
  <si>
    <t>Escherichia coli และ enterococci ใน 9 แหล่งตัวอย่างตามเส้นทางแม่น้ำโขง: คุณลักษณะของสายพันธุ์และความสัมพันธ์กับการใช้พื้นที่</t>
  </si>
  <si>
    <t>การพัฒนาเซลล์แสงอาทิตย์ชนิดสีย้อมไวแสงจากขั้วไฟฟ้าคอมโพสิตระหว่างไทเทเนียและกราฟีนออกไซด์ที่ถูกรีดิวซ์</t>
  </si>
  <si>
    <t>การหล่อและการทำสำเนา 3 มิติ จากประติมากรรมและลวดลายประดับสะพานเจริญรัช ๓๑</t>
  </si>
  <si>
    <t>การประยุกต์ใช้โคพอลิเมอร์และออร์กาโนเคลย์เพื่อใช้เป็นสารปรับปรุงสมบัติในพอลิเมอร์ผสมของพอลิแลกติกแอซิด</t>
  </si>
  <si>
    <t>การพัฒนาไคโตซานพอลิเมอริกไมเซลล์ที่ไวต่อการเปลี่ยนแปลงพีเอชเพื่อใช้เป็นระบบนำส่งยาทางรับประทาน</t>
  </si>
  <si>
    <t>การผลิตไบโอดีเซลในยุคที่ 2 ชนิดไฮโดรทรีตจากน้ำมันเมล็ดหยีน้ำ</t>
  </si>
  <si>
    <t>การพัฒนาผงสีเซรามิกส์สำหรับเคลือบเครื่องปั้นดินเผาที่มีปริมาณซิงค์ออกไซด์สูง</t>
  </si>
  <si>
    <t>การพัฒนาผลิตภัณฑ์เกษตรแปรรูปเพื่อเพิ่มศักยภาพทางการตลาดของวิสาหกิจขนาดกลางและขนาดย่อมผ่านการเชื่อมโยงต่อยอดงานวิจัยสู่การผลิตเชิงพาณิชย์</t>
  </si>
  <si>
    <t>ผลของสารหลั่งในรังไข่สุกรต่อการส่งเสริมการเจริญพัฒนาของเซลล์เพาะเลี้ยงในห้องทดลองเพื่อความเป็นไปได้ในการใช้เป็นส่วนผสมในผลิตภัณฑ์เสริมความงาม</t>
  </si>
  <si>
    <t>การผลิตและสมบัติของเพกติกโอลิโกแซคคาไรด์จากเศษเปลือกเหลือทิ้งของเสาวรสด้วยน้ำกึ่งวิกฤต</t>
  </si>
  <si>
    <t>การปรับปรุงสมบัติไฟฟ้าของสารออกไซด์เพอรอฟสไกต์ไร้สารตะกั่ว BaTiO3-BiMO3สำหรับการประยุกต์ใช้เป็นตัวกักเก็บพลังงานที่ต้องการวัสดุที่มีความหนาแน่นพลังงานสูง</t>
  </si>
  <si>
    <t>การโคลนนิ่งยีนเคอราติเนสจาก Fervidobacterium spp.ชอบร้อนสูงที่แยกได้จากน้ำพุร้อนในประเทศไทย สำหรับกำจัดขยะขนสัตว์ปีกจากโรงฆ่าสัตว์</t>
  </si>
  <si>
    <t>การพัฒนาผลิตภัณฑ์อาหารปลอดกลูเตนจากข้าว</t>
  </si>
  <si>
    <t>โครงการย่อยภายใต้แผนงานวิจัย</t>
  </si>
  <si>
    <t>ผลิตภัณฑ์อาหารปลอดกลูเตน : ทัศนคติ และการ ยอมรับของของผู้บริโภค</t>
  </si>
  <si>
    <t>การศึกษาสมบัติวิทยากระแสของแป้งข้าวผสมไฮโดรคอลลอยด์ในโมเดลจำลองของผลิตภัณฑ์ปลอดกลูเตน</t>
  </si>
  <si>
    <t>การผลิตเกล็ดขนมปังปลอดกลูเตนจากแป้งข้าวเจ้าเพื่อใช้กับการเคลือบอาหารทอด</t>
  </si>
  <si>
    <t>การปรับปรุงลักษณะเนื้อสัมผัสแครกเกอร์ที่ผลิตจากแป้งข้าว</t>
  </si>
  <si>
    <t>การพัฒนาผลิตภัณฑ์โดนัทปลอดกลูเตนจากแป้งข้าว</t>
  </si>
  <si>
    <t>การพัฒนาผลิตภัณฑ์บะหมี่กึ่งสำเร็จรูปปลอดกลูเตนจากแป้งข้าว</t>
  </si>
  <si>
    <t>การพัฒนาสูตรและการรักษาคุณภาพระหว่างการเก็บรักษาแผ่นเกี๊ยวปลอดกลูเตนจากแป้งข้าว</t>
  </si>
  <si>
    <t>การเพิ่มขีดความสามารถในการแข่งขันของโรงงานอุตสาหกรรมนมขนาดเล็ก</t>
  </si>
  <si>
    <t>การวิเคราะห์ต้นทุนในของโรงงานอุตสาหกรรมนมขนาดเล็ก</t>
  </si>
  <si>
    <t>การลดความสูญเปล่าของกระบวนการผลิตนมพาสเจอร์ไรซ์ในอุตสาหกรรมโรงงานนมขนาดเล็ก</t>
  </si>
  <si>
    <t>พัฒนาการผลิตเนยเหลวในโรงงานอุตสาหกรรมนมขนาดเล็ก</t>
  </si>
  <si>
    <t>การผลิตซินไบโอติกส์ชนิดเหลวจากการหมักเศษเห็ดนางรม (Pleurotus ostreats) เหลือทิ้งร่วมกับจุลินทรีย์ที่มีประสิทธิภาพสู่การใช้ประโยชน์ได้เป็นสารที่เติมในน้ำดื่มเพื่อพัฒนาการผลิตไก่เนื้อ</t>
  </si>
  <si>
    <t>ระบบการวิเคราะห์สิ่งแวดล้อม บนพื้นฐานการพัฒนาที่ยั่งยืน</t>
  </si>
  <si>
    <t>ศิลปกรรมแห่งพระบรมราชานุสรณ์ในสมัยรัชกาลที่ 4-5 ที่ถ้ำเขาหลวง จ.เพชรบุรี</t>
  </si>
  <si>
    <t>เทพเจ้าในศาลเจ้าจีนกรุงเทพมหานคร: รูปแบบ คติการสร้าง และความสัมพันธ์กับชุมชนชาวจีน</t>
  </si>
  <si>
    <t>การประยุกต์ใช้เชลแล็กฟอกขาวในการเตรียมยาเม็ดรับประทาน</t>
  </si>
  <si>
    <t>บทบาทของศิลปะอินเดียต่อเครื่องแต่งกายประติมากรรมบุคคลในเอเชียอาคเนย์</t>
  </si>
  <si>
    <t>การศึกษาแนวทางส่งเสริมการถ่ายทอดวัฒนธรรมอาหารของผู้สูงอายุในอาเซียน</t>
  </si>
  <si>
    <t>การสังเคราะห์เมทานอลจากคาร์บอนไดออกไซด์ด้วยปฏิกิริยารีดักชันแบบใช้แสงบนตัวเร่งปฏิกิริยาแบบใช้แสงร่วมไททาเนียมไดออกไซด์และสตรอนเทียมไททาเนียมไตรออกไซด์</t>
  </si>
  <si>
    <t>การศึกษาความเป็นพิษของสารกำจัดศัตรูพืชกลุ่มออร์กาโนฟอสเฟตและสารกำจัดวัชพืชพาราควอทที่มีผลต่อกบหนอง (Fejervarya limnocharis) ในพื้นที่จังหวัดเพชรบุรี และประจวบคีรีขันธ์</t>
  </si>
  <si>
    <t>อนุกรมวิธานและการแพร่กระจายของหอยวงศ์ Thiaridae: ให้ความสำคัญที่หอยสกุล Tarebia H.&amp;A. Adams, 1854, Sermyla H. &amp; A. 1854 และ Neoradina Brandt, 1974 เป้าหมาย เพื่อการตรวจทานชนิดพันธุ์ของประเทศไทย</t>
  </si>
  <si>
    <t> 2559A11403001  อนุกรมวิธานและการแพร่กระจายตามเขตภูมิศาสตร์ของหอยน้ำจืดสกุล Tarebia H. &amp; A. Adams, 1854 (Gastropoda: Thiaridae) ในประเทศไทย</t>
  </si>
  <si>
    <t> 2559A11403002  การตรวจทานชนิดพันธุ์ของหอยสกุล Sermyla H.&amp;A. Adams, 1854 (Gastropoda: Thiaridae) ในประเทศไทย: พิสูจน์จากสัณฐานวิทยาของเปลือกและการพัฒนาตัวอ่อน</t>
  </si>
  <si>
    <t> 2559A11403003  การตรวจทานหอยน้ำจืดสกุล Neoradina Brandt, 1974 (Gastropoda: Thiaridae) ในประเทศไทย</t>
  </si>
  <si>
    <t>ผู้ช่วยศาสตราจารย์ ดร.ภูวนาท รัตนรังสิกุล</t>
  </si>
  <si>
    <t>อาจารย์ปิติ คุปตะวาทิน</t>
  </si>
  <si>
    <t>ผู้ช่วยศาสตราจารย์  ดร.อภิเศก ปั้นสุวรรณ</t>
  </si>
  <si>
    <t>ผู้ช่วยศาสตราจารย์ ดร.โสภาค สอนไว</t>
  </si>
  <si>
    <t>ผู้ช่วยศาสตราจารย์ ดร.ปราโมทย์ คูวิจิตรจารุ</t>
  </si>
  <si>
    <t>ผู้ช่วยศาสตราจารย์ ดร.เอกพันธ์ แก้วมณีชัย</t>
  </si>
  <si>
    <t>ผู้ช่วยศาสตราจารย์ ดร.อรุณศรี ลีจีรจำเนียร</t>
  </si>
  <si>
    <t>ผู้ช่วยศาสตราจารย์พัสวีสิริ เปรมกุลนันท์</t>
  </si>
  <si>
    <t>ผู้ช่วยศาสตราจารย์ ดร.อชิรัชญ์ ไชยพจน์พานิช</t>
  </si>
  <si>
    <t>อาจารย์ ดร.ชลฤทธิ์ เหลืองจินดา</t>
  </si>
  <si>
    <t>อาจารย์ ดร.สุจินต์ วุฒิชัยวัฒน์</t>
  </si>
  <si>
    <t>อาจารย์วัชราภรณ์ รวมธรรม</t>
  </si>
  <si>
    <t>ผู้ช่วยศาสตราจารย์ ดร.ภัทร์ สุขแสน</t>
  </si>
  <si>
    <t>ผู้ช่วยศาสตราจารย์ ดร.ศิริรัตน์ วัชรวิชานันท์</t>
  </si>
  <si>
    <t>อาจารย์ ดร.นฤทธิ์ ตรีอำนรรค</t>
  </si>
  <si>
    <t>ผู้ช่วยศาสตราจารย์ ดร.กนกวรรณ กิ่งผดุง</t>
  </si>
  <si>
    <t>รองศาสตราจารย์ ดร.วิโรจน์ กนกศิลปธรรม</t>
  </si>
  <si>
    <t>รายชื่อโครงการวิจัยที่ได้รับจัดสรรเงินงบประมาณแผ่นดิน ประจำปี 2559</t>
  </si>
  <si>
    <t>รวมทั้งหมด 55 เรื่อง งบประมาณ 32,069,000 บาท</t>
  </si>
  <si>
    <t>พื้นเซลล์สีฟ้า เป็นข้อมูลชื่อคณะเลือกได้จากคอลัมน์ V-AB  เมื่อต้องการพิมพ์สามารถปรับพื้นเซลล์เป็นสีขาวได้</t>
  </si>
  <si>
    <t>พื้นเซลล์สีฟ้า เป็นข้อมูลชื่อธนาคารและสาขา เลือกได้จากคอลัมน์ V-Z  เมื่อต้องการพิมพ์สามารถปรับพื้นเซลล์เป็นสีขาวได้</t>
  </si>
  <si>
    <t xml:space="preserve">ตั้งแต่คอลัมน์ V เป็นต้นไปเป็นการอำนวยความสะดวกให้ท่านสามารถคัดลอกข้อมูลมาลงในช่องที่ต้องการกรอกข้อมูล </t>
  </si>
  <si>
    <t xml:space="preserve">โครงการได้เปิดบัญชีเงินฝากธนาคาร </t>
  </si>
  <si>
    <t xml:space="preserve">อาจารย์ ดร.ปฐมาภรณ์ ประพิศพงศ์วานิช </t>
  </si>
  <si>
    <t xml:space="preserve">อาจารย์ ดร.นรินทร์ ปริยวิชญภักดี </t>
  </si>
  <si>
    <t xml:space="preserve">รองศาสตราจารย์ ดร.นรินทร์ สังข์รักษา </t>
  </si>
  <si>
    <t xml:space="preserve">อาจารย์ ดร.อรวรรณ เชาวลิต  </t>
  </si>
  <si>
    <t xml:space="preserve">ผู้ช่วยศาสตราจารย์ อุไรวรรณ ไอยสุวรรณ์ </t>
  </si>
  <si>
    <t xml:space="preserve">รองศาสตราจารย์ ดร.ศรีสมบัติ นวนพรัตน์สกุล </t>
  </si>
  <si>
    <t xml:space="preserve">อาจารย์ ดร.อนันท์ เชาว์เครือ </t>
  </si>
  <si>
    <t xml:space="preserve">ผู้ช่วยศาสตราจารย์ ดร.ปริญดา  เพ็ญโรจน์ </t>
  </si>
  <si>
    <t xml:space="preserve">ผู้ช่วยศาสตราจารย์ ดร.ปราโมทย์ คูวิจิตรจารุ </t>
  </si>
  <si>
    <t xml:space="preserve">ผู้ช่วยศาสตราจารย์ ดร.บุศรากรณ์ มหาโยธี </t>
  </si>
  <si>
    <t xml:space="preserve">ผู้ช่วยศาสตราจารย์ ดร.ประสงค์ ศิริวงศ์วิไลชาติ </t>
  </si>
  <si>
    <t>ผู้ช่วยศาสตราจารย์ ดร.บัณฑิต อินณวงศ์</t>
  </si>
  <si>
    <t xml:space="preserve">ผู้ช่วยศาสตราจารย์ ดร.โสภาค สอนไว </t>
  </si>
  <si>
    <t xml:space="preserve">อาจารย์ ดร.ชัยวัฒน์ บรรใดเพ็ชร </t>
  </si>
  <si>
    <t xml:space="preserve">ผู้ช่วยศาสตราจารย์ ดร.นัทธีรา สรรมณี </t>
  </si>
  <si>
    <t xml:space="preserve">ผู้ช่วยศาสตราจารย์ ดร.วรพล  เกียรติกิติพงษ์ </t>
  </si>
  <si>
    <t xml:space="preserve">ผู้ช่วยศาสตราจารย์ จันทร์เพ็ญ อนุรัตนานนท์ </t>
  </si>
  <si>
    <t>รองศาสตราจารย์ ดร.มยุวา ยงทรัพย์อนันต์</t>
  </si>
  <si>
    <t xml:space="preserve">ผู้ช่วยศาสตราจารย์ ดร.รัชฎา บุญเต็ม </t>
  </si>
  <si>
    <t xml:space="preserve">รองศาสตราจารย์ ดร.มานี เหลืองธนะอนันต์ </t>
  </si>
  <si>
    <t xml:space="preserve">ผู้ช่วยศาสตราจารย์ ดร.สรวง รุ่งประกายพรรณ </t>
  </si>
  <si>
    <t xml:space="preserve">อาจารย์วรวุฒิ  อ่อนเอี่ยม </t>
  </si>
  <si>
    <t xml:space="preserve">รองศาสตราจารย์ ดร.ธวัชชัย แพชมัด  </t>
  </si>
  <si>
    <t xml:space="preserve">อาจารย์ ดร.วิภาลักษณ์ ปฐมชัยวิวัฒน์  </t>
  </si>
  <si>
    <t xml:space="preserve">ผู้ช่วยศาสตราจารย์ ดร.อภิญญา อิงอาจ  </t>
  </si>
  <si>
    <t xml:space="preserve">ผู้ช่วยศาสตราจารย์ ดร.อภิเศก ปั้นสุวรรณ  </t>
  </si>
  <si>
    <t xml:space="preserve">รองศาสตราจารย์ ดร.สุชาดา พิริยะประสาธน์  </t>
  </si>
  <si>
    <t xml:space="preserve">ผู้ช่วยศาสตราจารย์ ดร.วรรณวีร์ บุญคุ้ม  </t>
  </si>
  <si>
    <t xml:space="preserve">อาจารย์มนัสนันท์ นพรัตน์ไมตรี  </t>
  </si>
  <si>
    <t xml:space="preserve">ผู้ช่วยศาสตราจารย์ ดร.นีลวรรณ พงศ์ศิลป์  </t>
  </si>
  <si>
    <t xml:space="preserve">ผู้ช่วยศาสตราจารย์ ดร.สุวิมล วงศ์สกุลเภสัช  </t>
  </si>
  <si>
    <t xml:space="preserve">ผู้ช่วยศาสตราจารย์ ดร.ศิวนิต อรรถวุฒิกุล </t>
  </si>
  <si>
    <t xml:space="preserve">ผู้ช่วยศาสตราจารย์ ดร.วรดา หล่อยืนยง </t>
  </si>
  <si>
    <t xml:space="preserve">ผู้ช่วยศาสตราจารย์ ดร.พิมพ์ชนก จตุรพิรีย์  </t>
  </si>
  <si>
    <t xml:space="preserve">ผู้ช่วยศาสตราจารย์ ดร.นภวรรณ  รัตสุข  </t>
  </si>
  <si>
    <t xml:space="preserve">อาจารย์ ดร.กฤติยา เลิศชุณหะเกียรติ  </t>
  </si>
  <si>
    <t xml:space="preserve">รองศาสตราจารย์ ดร.ร.ต.อ.อนุชา แพ่งเกษร  </t>
  </si>
  <si>
    <t xml:space="preserve">รองศาสตราจารย์ ดร.ธีรศักดิ์ โรจนราธา  </t>
  </si>
  <si>
    <t xml:space="preserve">รองศาสตราจารย์ ดร.เสริม จันทร์ฉาย </t>
  </si>
  <si>
    <t xml:space="preserve">ผู้ช่วยศาสตราจารย์ ดร.โอกร เมฆาสุวรรณดำรง  </t>
  </si>
  <si>
    <t xml:space="preserve">ผู้ช่วยศาสตราจารย์ ดร.พรรณธิภา ณ เชียงใหม่  </t>
  </si>
  <si>
    <t xml:space="preserve">อาจารย์ฌานิกา จันทสระ  </t>
  </si>
  <si>
    <t xml:space="preserve">อาจารย์ ดร.เกรียงไกร เกิดศิริ  </t>
  </si>
  <si>
    <t xml:space="preserve">อาจารย์ยุภา ปู่แตงอ่อน  </t>
  </si>
  <si>
    <t xml:space="preserve">อาจารย์สุวิมล ชินกังสดาร  </t>
  </si>
  <si>
    <t xml:space="preserve">อาจารย์บุณยกร วชิระเธียรชัย  </t>
  </si>
  <si>
    <t xml:space="preserve">ผู้ช่วยศาสตราจารย์ ดร.วรพร ภูพงศ์พันธ์  </t>
  </si>
  <si>
    <t xml:space="preserve">อาจารย์ณัฐพล อยู่รุ่งเรืองศักดิ์วรพร  </t>
  </si>
  <si>
    <t xml:space="preserve">อาจารย์ ดร.เสาวภา เขียนงาม  </t>
  </si>
  <si>
    <t xml:space="preserve">อาจารย์ ดร.ฐิติมา เวชพงศ์  </t>
  </si>
  <si>
    <t xml:space="preserve">ผู้ช่วยศาสตราจารย์ ดร.บุศรากรณ์ มหาโยธี    </t>
  </si>
  <si>
    <t xml:space="preserve">ผู้ช่วยศาสตราจารย์ ดร.ปราโมทย์ คูวิจิตรจารุ  </t>
  </si>
  <si>
    <t xml:space="preserve">รองศาสตราจารย์ ดร.ดวงเดือน ไกรลาศ  </t>
  </si>
  <si>
    <t xml:space="preserve">รองศาสตราจารย์ ดร.ดวงเดือน  ไกรลาศ  </t>
  </si>
  <si>
    <t xml:space="preserve">อาจารย์ ดร.วิวิชชุตา เดชรักษา  </t>
  </si>
  <si>
    <t xml:space="preserve">นางสุลักษณ์ นามโชติ  </t>
  </si>
  <si>
    <t xml:space="preserve">ผู้ช่วยศาสตราจารย์ กัลยา ศรีพุทธชาติ  </t>
  </si>
  <si>
    <t xml:space="preserve">อาจารย์วัชราภรณ์ รวมธรรม  </t>
  </si>
  <si>
    <t xml:space="preserve">รองศาสตราจารย์ ดร.ปราณีต โอปณะโสภิต  </t>
  </si>
  <si>
    <t xml:space="preserve">รองศาสตราจารย์ ดร.ธนะเศรษฐ์ ง้าวหิรัญพัฒน์ </t>
  </si>
  <si>
    <t xml:space="preserve">ผู้ช่วยศาสตราจารย์ ปทุมพร เมืองพระ  </t>
  </si>
  <si>
    <t xml:space="preserve">ผู้ช่วยศาสตราจารย์ ดร.พูนทรัพย์ ตรีภพนาถกูล  </t>
  </si>
  <si>
    <t xml:space="preserve">ผู้ช่วยศาสตราจารย์  ดร.คีรีบูน จงวุฒิเวศย์      </t>
  </si>
  <si>
    <t xml:space="preserve">อาจารย์ ดร.จิตตรา มาคะผล  </t>
  </si>
  <si>
    <t xml:space="preserve">อาจารย์พรรณภัทร ปลั่งศรีเจริญสุข  </t>
  </si>
  <si>
    <t xml:space="preserve">ผู้ช่วยศาสตราจารย์ ดร.นวลฉวี ประเสริฐสุข  </t>
  </si>
  <si>
    <t xml:space="preserve">รองศาสตราจารย์ ดร.อวยพร อภิรักษ์อร่ามวง  </t>
  </si>
  <si>
    <t xml:space="preserve">อาจารย์ ดร.ชัยวัฒน์ บรรใดเพ็ชร  </t>
  </si>
  <si>
    <t xml:space="preserve">ผู้ช่วยศาสตราจารย์ ดร.บุษบา เผ่าทองจีน  </t>
  </si>
  <si>
    <t xml:space="preserve">อาจารย์ ดร.ปณิดา ดวงแก้ว  </t>
  </si>
  <si>
    <t xml:space="preserve">อาจารย์ ดร.นุชนภางค์ แก้วนิล  </t>
  </si>
  <si>
    <t xml:space="preserve">ผู้ช่วยศาสตราจารย์ ดร.พิมพ์ชนก จตุรพิรีย์ </t>
  </si>
  <si>
    <t xml:space="preserve">ผู้ช่วยศาสตราจารย์ ดร.กรัณฑ์รัตน์ ทิวถนอม  </t>
  </si>
  <si>
    <t xml:space="preserve">อาจารย์ ดร.พรพรรณ แสนภูมิ  </t>
  </si>
  <si>
    <t xml:space="preserve">ผู้ช่วยศาสตราจารย์ ภัธทรา โต๊ะบุรินทร์  </t>
  </si>
  <si>
    <t xml:space="preserve">ผู้ช่วยศาสตราจารย์ ดร.นพพร จันทรนำชู  </t>
  </si>
  <si>
    <t xml:space="preserve">รองศาสตราจารย์ ดร.สนทยา ลิ้มมัทวาภิรัติ์  </t>
  </si>
  <si>
    <t xml:space="preserve">อาจารย์ ดร.สิริพร พงศ์ทองผาสุข  </t>
  </si>
  <si>
    <t xml:space="preserve">อาจารย์ ดร.วิชิต อิ่มอารมย์  </t>
  </si>
  <si>
    <t xml:space="preserve">อาจารย์ ดร.กรกช ชั้นจิรกุล  </t>
  </si>
  <si>
    <t xml:space="preserve">ผู้ช่วยศาสตราจารย์ ดร.ธีรศักดิ์ อุ่นอารมย์เลิศ  </t>
  </si>
  <si>
    <t xml:space="preserve">อาจารย์ธันยา นวลละออง  </t>
  </si>
  <si>
    <t xml:space="preserve">อาจารย์ ดร.มนตรี เอี่ยมพนากิจ  </t>
  </si>
  <si>
    <t xml:space="preserve">ผู้ช่วยศาสตราจารย์ ดร.ชูวงศ์ ชัยสุข  </t>
  </si>
  <si>
    <t xml:space="preserve">รองศาสตราจารย์อาชาไนย บัวศรี  </t>
  </si>
  <si>
    <t xml:space="preserve">ผู้ช่วยศาสตราจารย์  ดร.ประกร รามกุล </t>
  </si>
  <si>
    <t>อาจารย์ ดร.วันวิวาห์ ตุ้มน้อย</t>
  </si>
  <si>
    <t xml:space="preserve">รองศาสตราจารย์ ดร.นีลวรรณ พงศ์ศิลป์ </t>
  </si>
  <si>
    <t xml:space="preserve">อาจารย์จักรพันธ์ วิลาสินีกุล </t>
  </si>
  <si>
    <t xml:space="preserve">ผู้ช่วยศาสตราจารย์ ดร.วรพล เกียรติกิตติพงษ์ </t>
  </si>
  <si>
    <t xml:space="preserve">ผู้ช่วยศาสตราจารย์ ดร.บัณฑิต อินณวงศ์ </t>
  </si>
  <si>
    <t xml:space="preserve">รองศาสตราจารย์ ดร.มยุวา ยงทรัพย์อนันต์ </t>
  </si>
  <si>
    <t xml:space="preserve">ผู้ช่วยศาสตราจารย์ ดร.ดวงใจ ถิรธรรมถาวร </t>
  </si>
  <si>
    <t>ผู้ช่วยศาสตราจารย์ ดร.สุเชษฐ์ สมุหเสนีโต</t>
  </si>
  <si>
    <t xml:space="preserve">ผู้ช่วยศาสตราจารย์ ดร.ปริญดา เพ็ญโรจน์ </t>
  </si>
  <si>
    <t xml:space="preserve">ผู้ช่วยศาสตราจารย์ ปิยะฉัตร ใจเอื้อ </t>
  </si>
  <si>
    <t xml:space="preserve">อาจารย์มนัสนันท์ นพรัตน์ไมตรี </t>
  </si>
  <si>
    <t xml:space="preserve">อาจารย์ ดร.จิตตรา มาคะผล </t>
  </si>
  <si>
    <t xml:space="preserve">อาจารย์ ดร.ธรวิภา พวงเพ็ชร </t>
  </si>
  <si>
    <t xml:space="preserve">รองศาสตราจารย์ ดร.ดวงเดือน ไกรลาศ </t>
  </si>
  <si>
    <t xml:space="preserve">นางสุลักษณ์ นามโชติ </t>
  </si>
  <si>
    <t xml:space="preserve">อาจารย์ ดร.วิชชุตา เดชรักษา </t>
  </si>
  <si>
    <t>อาจารย์พีระพัฒน์ สำราญ</t>
  </si>
  <si>
    <t xml:space="preserve"> อาจารย์ ดร.กรกช ชั้นจิรกุล</t>
  </si>
  <si>
    <t>อาจารย์ ดร.เตยงาม คุปตะบุตร</t>
  </si>
  <si>
    <t>อาจารย์ ดร.ธรวิภา พวงเพ็ชร</t>
  </si>
  <si>
    <t>ผู้ช่วยศาสตราจารย์ ดร.ศักดิพันธ์ ตันวิมลรัตน์</t>
  </si>
  <si>
    <t>อาจารย์ ดร.วิวิชชุตา เดชรักษา</t>
  </si>
  <si>
    <t>อาจารย์มนตรี เอี่ยมพนากิจ</t>
  </si>
  <si>
    <t xml:space="preserve"> อาจารย์ชวรัตน์ ศิริวงษ์</t>
  </si>
  <si>
    <t xml:space="preserve"> อาจารย์ ดร.สินธุวัฒน์ ฤทธิธรรม</t>
  </si>
  <si>
    <t>อาจารย์ ดร.ธัชพงศ์ ชูศรี</t>
  </si>
  <si>
    <t>อาจารย์ ดร.รุจิกาญจน์ นาสนิท</t>
  </si>
  <si>
    <t>อาจารย์พิเชษฐ ศรีบุญยงค์</t>
  </si>
  <si>
    <t>อาจารย์ ดร.จันทิมา บรรจงประเสริฐ</t>
  </si>
  <si>
    <t>อาจารย์ ดร.อนันท์ เชาว์เครือ</t>
  </si>
  <si>
    <t>ผู้ช่วยศาสตราจารย์ ดร.บูลย์จีรา ชิรเวทย์</t>
  </si>
  <si>
    <t>ผู้ช่วยศาสตราจารย์ ดร.โอกร เมฆาสุวรรณดำรง</t>
  </si>
  <si>
    <t>ผู้ช่วยศาสตราจารย์ ดร.สุรวัฒน์ ชลอสันติสกุล</t>
  </si>
  <si>
    <t>ผู้ช่วยศาสตราจารย์ ดร.วรรณวีร์ บุญคุ้ม</t>
  </si>
  <si>
    <t>ผู้ช่วยศาสตราจารย์ ดร.นพพร จันทรนำชู</t>
  </si>
  <si>
    <t>ผู้ช่วยศาสตราจารย์ ดร.เอกพันธ์ บางยี่ขัน</t>
  </si>
  <si>
    <t>ผู้ช่วยศาสตราจารย์ ดร.วรพล เกียรติกิตติพงษ์</t>
  </si>
  <si>
    <t xml:space="preserve"> ผู้ช่วยศาสตราจารย์ ดร.บุศรากรณ์ มหาโยธี</t>
  </si>
  <si>
    <t>ผู้ช่วยศาสตราจารย์ ดร.ดวงใจ ถิรธรรมถาวร</t>
  </si>
  <si>
    <t xml:space="preserve"> ผู้ช่วยศาสตราจารย์ ดร.บัณฑิต อินณวงศ์</t>
  </si>
  <si>
    <t xml:space="preserve"> ผู้ช่วยศาสตราจารย์ ดร.พูนทรัพย์ ตรีภพนาถกูล</t>
  </si>
  <si>
    <t xml:space="preserve"> ผู้ช่วยศาสตราจารย์ ดร.เอกพันธ์ แก้วมณีชัย</t>
  </si>
  <si>
    <t>ผู้ช่วยศาสตราจารย์ ดร. บุษราภรณ์ งามปัญญา</t>
  </si>
  <si>
    <t>ผู้ช่วยศาสตราจารย์ ดร. พิมพ์ชนก จตุรพิรีย์</t>
  </si>
  <si>
    <t>ผู้ช่วยศาสตราจารย์ ดร.สุวัฒนา  พฤกษะศรี</t>
  </si>
  <si>
    <t xml:space="preserve"> ผู้ช่วยศาสตราจารย์ จันทร์เพ็ญ อนุรัตนานนท์</t>
  </si>
  <si>
    <t>ผู้ช่วยศาสตราจารย์ ดร.ประกร รามกุล</t>
  </si>
  <si>
    <t>ผู้ช่วยศาสตราจารย์ ดร.นิติ ยงวณิชย์</t>
  </si>
  <si>
    <t>ผู้ช่วยศาสตราจารย์ สุภกา ปาลเปรม</t>
  </si>
  <si>
    <t>ผู้ช่วยศาสตราจารย์ อุไรวรรณ ไอยสุวรรณ์</t>
  </si>
  <si>
    <t xml:space="preserve"> รองศาสตราจารย์ ดร. ดวงเดือน ไกรลาศ</t>
  </si>
  <si>
    <t xml:space="preserve"> รองศาสตราจารย์ ดร.ประเสริฐ อัครมงคลพร</t>
  </si>
  <si>
    <t>รองศาสตราจารย์ ดร.นีลวรรณ พงศ์ศิลป์</t>
  </si>
  <si>
    <t xml:space="preserve"> รองศาสตราจารย์ ดร.ธีรศักดิ์ โรจนราธา</t>
  </si>
  <si>
    <t xml:space="preserve"> รองศาสตราจารย์ ดร. มานี เหลืองธนะอนันต์</t>
  </si>
  <si>
    <t>รองศาสตราจารย์อาชาไนย บัวศรี</t>
  </si>
  <si>
    <t xml:space="preserve">ผู้ช่วยศาสตราจารย์ ดร.สายสุดา เตียเจริญ </t>
  </si>
  <si>
    <t xml:space="preserve">รองศาสตราจารย์ ดร.พรทิพย์ ศรีแดง </t>
  </si>
  <si>
    <t xml:space="preserve">รองศาสตราจารย์ ดร.ปราณีต โอปณะโสภิต </t>
  </si>
  <si>
    <t>และสามารถคัดลอกข้อมูลชื่อโครงการ หัวหน้าโครงการ/ผู้อำนวยชุดโครงการ งบประมาณ ได้ที่ sheet (project 58, project 59 และproject 60)</t>
  </si>
  <si>
    <t>ผู้ช่วยศาสตราจารย์ ดร.สรวง รุ่งประกายพรรณ</t>
  </si>
  <si>
    <t xml:space="preserve"> รองศาสตราจารย์ ดร.มยุวา ยงทรัพย์อนันต์</t>
  </si>
  <si>
    <t>รองศาสตราจารย์ ดร.สนทยา ลิ้มมัทวาภิรัติ์</t>
  </si>
  <si>
    <t xml:space="preserve">อาจารย์ ดร.พรพรรณ แสนภูมิ </t>
  </si>
  <si>
    <t xml:space="preserve">อาจารย์ ดร.ปิยะนุช จงสมัคร </t>
  </si>
  <si>
    <t>รองศาสตราจารย์ ดร.ต้นข้าว ปาณินท์</t>
  </si>
  <si>
    <t>ผู้ช่วยศาสตราจารย์ ดร.ธนาพร ชื่นอิ่ม</t>
  </si>
  <si>
    <t xml:space="preserve"> รองศาสตราจารย์ ดร.ดวงเดือน ไกรลาศ</t>
  </si>
  <si>
    <t>รองศาสตราจารย์ ดร.ธนะเศรษฐ์ ง้าวหิรัญพัฒน์</t>
  </si>
  <si>
    <t>นางสาวจุฑามาศ ถึงนาค</t>
  </si>
  <si>
    <t>รองศาสตราจารย์ ดร.นรินทร์ สังข์รักษา</t>
  </si>
  <si>
    <t xml:space="preserve"> รองศาสตราจารย์ ดร.ธวัชชัย แพชมัด</t>
  </si>
  <si>
    <t>รองศาสตราจารย์ ดร.ปนัดดา พัฒนวศิน</t>
  </si>
  <si>
    <t xml:space="preserve">  ผู้ช่วยศาสตราจารย์ ดร.วรดา หล่อยืนยง</t>
  </si>
  <si>
    <t>อาจารย์ ดร.ชูศักดิ์ พรสิงห์</t>
  </si>
  <si>
    <t xml:space="preserve"> ผู้ช่วยศาสตราจารย์ ดร.ภัทราพร ภุมรินทร์</t>
  </si>
  <si>
    <t xml:space="preserve">ผู้ช่วยศาสตราจารย์ ดร.อภิญญา อิงอาจ </t>
  </si>
  <si>
    <t>ได้รับเงิน</t>
  </si>
  <si>
    <r>
      <rPr>
        <b/>
        <u val="single"/>
        <sz val="14"/>
        <color indexed="8"/>
        <rFont val="TH SarabunPSK"/>
        <family val="2"/>
      </rPr>
      <t>หัก</t>
    </r>
    <r>
      <rPr>
        <b/>
        <sz val="14"/>
        <color indexed="8"/>
        <rFont val="TH SarabunPSK"/>
        <family val="2"/>
      </rPr>
      <t xml:space="preserve"> ค่าใช้จ่ายของโครงการ </t>
    </r>
  </si>
  <si>
    <r>
      <rPr>
        <b/>
        <u val="single"/>
        <sz val="14"/>
        <color indexed="8"/>
        <rFont val="TH SarabunPSK"/>
        <family val="2"/>
      </rPr>
      <t>บวก</t>
    </r>
    <r>
      <rPr>
        <b/>
        <sz val="14"/>
        <color indexed="8"/>
        <rFont val="TH SarabunPSK"/>
        <family val="2"/>
      </rPr>
      <t xml:space="preserve"> ดอกเบี้ยรับบัญชีเงินฝาก </t>
    </r>
  </si>
  <si>
    <r>
      <rPr>
        <b/>
        <u val="single"/>
        <sz val="14"/>
        <color indexed="8"/>
        <rFont val="TH SarabunPSK"/>
        <family val="2"/>
      </rPr>
      <t>หัก</t>
    </r>
    <r>
      <rPr>
        <b/>
        <sz val="14"/>
        <color indexed="8"/>
        <rFont val="TH SarabunPSK"/>
        <family val="2"/>
      </rPr>
      <t xml:space="preserve"> ภาษีดอกเบี้ยรับฯ (ถ้ามี)</t>
    </r>
  </si>
  <si>
    <t>รายจ่ายของโครงการ</t>
  </si>
  <si>
    <r>
      <rPr>
        <b/>
        <sz val="14"/>
        <color indexed="8"/>
        <rFont val="TH SarabunPSK"/>
        <family val="2"/>
      </rPr>
      <t xml:space="preserve">ส่วนของเงิน (เม็ดเงิน)                             </t>
    </r>
    <r>
      <rPr>
        <b/>
        <u val="single"/>
        <sz val="14"/>
        <color indexed="8"/>
        <rFont val="TH SarabunPSK"/>
        <family val="2"/>
      </rPr>
      <t>จำนวนเงินรายรับ-รายจ่าย และเงินคงเหลืองวดที่  1</t>
    </r>
  </si>
  <si>
    <r>
      <rPr>
        <b/>
        <sz val="14"/>
        <color indexed="8"/>
        <rFont val="TH SarabunPSK"/>
        <family val="2"/>
      </rPr>
      <t xml:space="preserve">ส่วนของเงิน (เม็ดเงิน)                              </t>
    </r>
    <r>
      <rPr>
        <b/>
        <u val="single"/>
        <sz val="14"/>
        <color indexed="8"/>
        <rFont val="TH SarabunPSK"/>
        <family val="2"/>
      </rPr>
      <t>จำนวนเงินรายรับ-รายจ่าย และเงินคงเหลืองวดที่  1</t>
    </r>
  </si>
  <si>
    <t xml:space="preserve">          เงินคงเหลือ (บาท)          (จะเท่ากับดอกเบี้ยรับบัญชีเงินฝากทั้งสิ้นของโครงการ)</t>
  </si>
  <si>
    <t>แบบ สวนส.กง.  01</t>
  </si>
  <si>
    <t xml:space="preserve">       ข้าพเจ้าขอรับรองว่าการใช้จ่ายเงินข้างต้นนี้ ได้ใช้จ่ายไปเพื่อการดำเนินงานวิจัยภายใต้วัตถุประสงค์ของโครงการวิจัยที่ได้รับการสนับสนุนเงินอุดหนุน - แผ่นดิน (วิจัย) จากสำนักงานบริหารการวิจัย นวัตกรรมและการสร้างสรรค์   มหาวิทยาลัยศิลปากร พร้อมนี้ได้แนบ</t>
  </si>
  <si>
    <t>แบบ สวนส.กง.  02</t>
  </si>
  <si>
    <t>แบบ สวนส.กง.  03</t>
  </si>
  <si>
    <t xml:space="preserve">เลขที่ SURDI/SURIC 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</si>
</sst>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1E]d\ mmmm\ yyyy"/>
    <numFmt numFmtId="200" formatCode="[$-101041E]d\ mmm\ yy;@"/>
    <numFmt numFmtId="201" formatCode="[$-107041E]d\ mmm\ yy;@"/>
    <numFmt numFmtId="202" formatCode="[$-101041E]d\ mmmm\ yyyy;@"/>
    <numFmt numFmtId="203" formatCode="0.0"/>
    <numFmt numFmtId="204" formatCode="_-* #,##0.000_-;\-* #,##0.000_-;_-* &quot;-&quot;??_-;_-@_-"/>
    <numFmt numFmtId="205" formatCode="0.0%"/>
    <numFmt numFmtId="206" formatCode="_-* #,##0.0_-;\-* #,##0.0_-;_-* &quot;-&quot;??_-;_-@_-"/>
    <numFmt numFmtId="207" formatCode="_-* #,##0_-;\-* #,##0_-;_-* &quot;-&quot;??_-;_-@_-"/>
    <numFmt numFmtId="208" formatCode="_(* #,##0_);_(* \(#,##0\);_(* &quot;-&quot;??_);_(@_)"/>
    <numFmt numFmtId="209" formatCode="#,##0;[Red]#,##0"/>
    <numFmt numFmtId="210" formatCode="#,##0.00;[Red]#,##0.00"/>
    <numFmt numFmtId="211" formatCode="[&lt;=99999999][$-1000000]0\-####\-####;[$-1000000]#\-####\-####"/>
    <numFmt numFmtId="212" formatCode="&quot;฿&quot;#,##0.00"/>
    <numFmt numFmtId="213" formatCode="0.E+00"/>
    <numFmt numFmtId="214" formatCode="[&lt;=99999999][$-D000000]0\-####\-####;[$-D000000]#\-####\-####"/>
    <numFmt numFmtId="215" formatCode="[$-1000000]00\-0000000\-0"/>
    <numFmt numFmtId="216" formatCode="[$-1000000]0\ 0000\ 00000\ 00\ 0"/>
    <numFmt numFmtId="217" formatCode="0\8\-\1\8\5\7\-\4\5\4\4"/>
    <numFmt numFmtId="218" formatCode="#,##0[$₽-485]"/>
  </numFmts>
  <fonts count="71">
    <font>
      <sz val="14"/>
      <color theme="1"/>
      <name val="Calibri"/>
      <family val="2"/>
    </font>
    <font>
      <sz val="14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Wingdings 2"/>
      <family val="1"/>
    </font>
    <font>
      <sz val="9"/>
      <name val="Wingdings 2"/>
      <family val="1"/>
    </font>
    <font>
      <sz val="14"/>
      <color indexed="8"/>
      <name val="Wingdings 2"/>
      <family val="1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u val="single"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8"/>
      <name val="Calibri"/>
      <family val="2"/>
    </font>
    <font>
      <u val="single"/>
      <sz val="9"/>
      <name val="Tahoma"/>
      <family val="2"/>
    </font>
    <font>
      <sz val="10"/>
      <name val="Arial"/>
      <family val="0"/>
    </font>
    <font>
      <sz val="14"/>
      <name val="AngsanaUPC"/>
      <family val="1"/>
    </font>
    <font>
      <b/>
      <sz val="12"/>
      <name val="Arial"/>
      <family val="2"/>
    </font>
    <font>
      <sz val="12"/>
      <name val="นูลมรผ"/>
      <family val="0"/>
    </font>
    <font>
      <sz val="14"/>
      <name val="CordiaUPC"/>
      <family val="2"/>
    </font>
    <font>
      <sz val="14"/>
      <name val="TH SarabunPSK"/>
      <family val="2"/>
    </font>
    <font>
      <sz val="14"/>
      <color indexed="9"/>
      <name val="Tahoma"/>
      <family val="2"/>
    </font>
    <font>
      <sz val="14"/>
      <color indexed="20"/>
      <name val="Tahoma"/>
      <family val="2"/>
    </font>
    <font>
      <b/>
      <sz val="14"/>
      <color indexed="52"/>
      <name val="Tahoma"/>
      <family val="2"/>
    </font>
    <font>
      <b/>
      <sz val="14"/>
      <color indexed="9"/>
      <name val="Tahoma"/>
      <family val="2"/>
    </font>
    <font>
      <sz val="11"/>
      <color indexed="8"/>
      <name val="Tahoma"/>
      <family val="2"/>
    </font>
    <font>
      <i/>
      <sz val="14"/>
      <color indexed="23"/>
      <name val="Tahoma"/>
      <family val="2"/>
    </font>
    <font>
      <sz val="14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62"/>
      <name val="Tahoma"/>
      <family val="2"/>
    </font>
    <font>
      <sz val="14"/>
      <color indexed="52"/>
      <name val="Tahoma"/>
      <family val="2"/>
    </font>
    <font>
      <sz val="14"/>
      <color indexed="60"/>
      <name val="Tahoma"/>
      <family val="2"/>
    </font>
    <font>
      <b/>
      <sz val="14"/>
      <color indexed="63"/>
      <name val="Tahoma"/>
      <family val="2"/>
    </font>
    <font>
      <b/>
      <sz val="18"/>
      <color indexed="56"/>
      <name val="Tahoma"/>
      <family val="2"/>
    </font>
    <font>
      <b/>
      <sz val="14"/>
      <color indexed="8"/>
      <name val="Tahoma"/>
      <family val="2"/>
    </font>
    <font>
      <sz val="14"/>
      <color indexed="10"/>
      <name val="Tahoma"/>
      <family val="2"/>
    </font>
    <font>
      <b/>
      <sz val="16"/>
      <color indexed="8"/>
      <name val="TH SarabunPSK"/>
      <family val="2"/>
    </font>
    <font>
      <u val="single"/>
      <sz val="12"/>
      <color indexed="8"/>
      <name val="TH SarabunPSK"/>
      <family val="2"/>
    </font>
    <font>
      <sz val="14"/>
      <color indexed="22"/>
      <name val="TH SarabunPSK"/>
      <family val="2"/>
    </font>
    <font>
      <b/>
      <sz val="14"/>
      <color indexed="55"/>
      <name val="TH SarabunPSK"/>
      <family val="2"/>
    </font>
    <font>
      <b/>
      <sz val="10"/>
      <color indexed="8"/>
      <name val="TH SarabunPSK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sz val="11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sz val="11"/>
      <color rgb="FF0000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4"/>
      <color theme="0" tint="-0.24997000396251678"/>
      <name val="TH SarabunPSK"/>
      <family val="2"/>
    </font>
    <font>
      <sz val="14"/>
      <color theme="0" tint="-0.04997999966144562"/>
      <name val="TH SarabunPSK"/>
      <family val="2"/>
    </font>
    <font>
      <u val="single"/>
      <sz val="12"/>
      <color theme="1"/>
      <name val="TH SarabunPSK"/>
      <family val="2"/>
    </font>
    <font>
      <sz val="14"/>
      <color theme="1"/>
      <name val="Wingdings 2"/>
      <family val="1"/>
    </font>
    <font>
      <b/>
      <sz val="16"/>
      <color theme="1"/>
      <name val="TH SarabunPSK"/>
      <family val="2"/>
    </font>
    <font>
      <b/>
      <sz val="10"/>
      <color theme="1"/>
      <name val="TH SarabunPSK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CCFF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/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>
        <color indexed="63"/>
      </top>
      <bottom style="thin">
        <color theme="0" tint="-0.24993999302387238"/>
      </bottom>
    </border>
    <border>
      <left style="thin"/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3499799966812134"/>
      </left>
      <right>
        <color indexed="63"/>
      </right>
      <top style="thin">
        <color theme="0" tint="-0.24993999302387238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24993999302387238"/>
      </top>
      <bottom style="thin">
        <color theme="0" tint="-0.3499799966812134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14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3" applyNumberFormat="0" applyAlignment="0" applyProtection="0"/>
    <xf numFmtId="0" fontId="15" fillId="0" borderId="4">
      <alignment horizontal="left" vertical="center"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8" applyNumberFormat="0" applyFill="0" applyAlignment="0" applyProtection="0"/>
    <xf numFmtId="0" fontId="53" fillId="31" borderId="0" applyNumberFormat="0" applyBorder="0" applyAlignment="0" applyProtection="0"/>
    <xf numFmtId="0" fontId="54" fillId="0" borderId="0">
      <alignment/>
      <protection/>
    </xf>
    <xf numFmtId="0" fontId="13" fillId="0" borderId="0">
      <alignment/>
      <protection/>
    </xf>
    <xf numFmtId="0" fontId="0" fillId="32" borderId="9" applyNumberFormat="0" applyFont="0" applyAlignment="0" applyProtection="0"/>
    <xf numFmtId="0" fontId="55" fillId="27" borderId="10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17" fillId="0" borderId="0">
      <alignment/>
      <protection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>
      <alignment/>
      <protection/>
    </xf>
  </cellStyleXfs>
  <cellXfs count="424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left"/>
    </xf>
    <xf numFmtId="0" fontId="60" fillId="0" borderId="0" xfId="0" applyFont="1" applyAlignment="1">
      <alignment/>
    </xf>
    <xf numFmtId="43" fontId="59" fillId="0" borderId="0" xfId="43" applyFont="1" applyBorder="1" applyAlignment="1">
      <alignment horizontal="center"/>
    </xf>
    <xf numFmtId="0" fontId="59" fillId="0" borderId="0" xfId="0" applyFont="1" applyAlignment="1">
      <alignment horizontal="right" vertical="top" wrapText="1"/>
    </xf>
    <xf numFmtId="43" fontId="60" fillId="0" borderId="0" xfId="43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59" fillId="0" borderId="0" xfId="0" applyFont="1" applyAlignment="1">
      <alignment horizontal="center"/>
    </xf>
    <xf numFmtId="202" fontId="60" fillId="0" borderId="0" xfId="0" applyNumberFormat="1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202" fontId="60" fillId="0" borderId="0" xfId="0" applyNumberFormat="1" applyFont="1" applyAlignment="1">
      <alignment horizontal="center"/>
    </xf>
    <xf numFmtId="0" fontId="59" fillId="0" borderId="0" xfId="0" applyFont="1" applyAlignment="1">
      <alignment horizontal="right"/>
    </xf>
    <xf numFmtId="0" fontId="59" fillId="0" borderId="0" xfId="0" applyFont="1" applyBorder="1" applyAlignment="1">
      <alignment horizontal="left"/>
    </xf>
    <xf numFmtId="0" fontId="59" fillId="0" borderId="0" xfId="0" applyFont="1" applyBorder="1" applyAlignment="1">
      <alignment horizontal="left" vertical="top" wrapText="1"/>
    </xf>
    <xf numFmtId="0" fontId="59" fillId="0" borderId="0" xfId="0" applyFont="1" applyBorder="1" applyAlignment="1">
      <alignment horizontal="left" vertical="center"/>
    </xf>
    <xf numFmtId="0" fontId="59" fillId="2" borderId="12" xfId="0" applyFont="1" applyFill="1" applyBorder="1" applyAlignment="1">
      <alignment horizontal="center" vertical="center"/>
    </xf>
    <xf numFmtId="0" fontId="59" fillId="11" borderId="0" xfId="0" applyFont="1" applyFill="1" applyAlignment="1">
      <alignment/>
    </xf>
    <xf numFmtId="0" fontId="59" fillId="0" borderId="0" xfId="0" applyFont="1" applyAlignment="1">
      <alignment horizontal="center"/>
    </xf>
    <xf numFmtId="202" fontId="60" fillId="0" borderId="0" xfId="0" applyNumberFormat="1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59" fillId="11" borderId="0" xfId="0" applyFont="1" applyFill="1" applyAlignment="1">
      <alignment textRotation="90"/>
    </xf>
    <xf numFmtId="0" fontId="59" fillId="11" borderId="0" xfId="0" applyFont="1" applyFill="1" applyAlignment="1">
      <alignment vertical="top" textRotation="90" wrapText="1"/>
    </xf>
    <xf numFmtId="0" fontId="62" fillId="33" borderId="12" xfId="60" applyFont="1" applyFill="1" applyBorder="1" applyAlignment="1">
      <alignment horizontal="center" vertical="center"/>
      <protection/>
    </xf>
    <xf numFmtId="0" fontId="62" fillId="33" borderId="13" xfId="60" applyFont="1" applyFill="1" applyBorder="1" applyAlignment="1">
      <alignment horizontal="center" vertical="center"/>
      <protection/>
    </xf>
    <xf numFmtId="0" fontId="62" fillId="33" borderId="12" xfId="60" applyFont="1" applyFill="1" applyBorder="1" applyAlignment="1">
      <alignment horizontal="center" vertical="center" wrapText="1"/>
      <protection/>
    </xf>
    <xf numFmtId="0" fontId="62" fillId="33" borderId="14" xfId="60" applyFont="1" applyFill="1" applyBorder="1" applyAlignment="1">
      <alignment horizontal="center" vertical="center" wrapText="1"/>
      <protection/>
    </xf>
    <xf numFmtId="0" fontId="62" fillId="33" borderId="15" xfId="60" applyFont="1" applyFill="1" applyBorder="1" applyAlignment="1">
      <alignment horizontal="center" vertical="center" wrapText="1"/>
      <protection/>
    </xf>
    <xf numFmtId="0" fontId="62" fillId="33" borderId="16" xfId="60" applyFont="1" applyFill="1" applyBorder="1" applyAlignment="1">
      <alignment horizontal="center" vertical="center" wrapText="1"/>
      <protection/>
    </xf>
    <xf numFmtId="0" fontId="62" fillId="0" borderId="17" xfId="60" applyFont="1" applyBorder="1" applyAlignment="1">
      <alignment horizontal="center" vertical="center" wrapText="1"/>
      <protection/>
    </xf>
    <xf numFmtId="0" fontId="62" fillId="33" borderId="18" xfId="60" applyFont="1" applyFill="1" applyBorder="1" applyAlignment="1">
      <alignment horizontal="center" vertical="center" wrapText="1"/>
      <protection/>
    </xf>
    <xf numFmtId="0" fontId="62" fillId="33" borderId="17" xfId="60" applyFont="1" applyFill="1" applyBorder="1" applyAlignment="1">
      <alignment horizontal="center" vertical="center" wrapText="1"/>
      <protection/>
    </xf>
    <xf numFmtId="0" fontId="62" fillId="33" borderId="19" xfId="60" applyFont="1" applyFill="1" applyBorder="1" applyAlignment="1">
      <alignment horizontal="center" vertical="center" wrapText="1"/>
      <protection/>
    </xf>
    <xf numFmtId="0" fontId="62" fillId="33" borderId="20" xfId="60" applyFont="1" applyFill="1" applyBorder="1" applyAlignment="1">
      <alignment horizontal="center" vertical="center" wrapText="1"/>
      <protection/>
    </xf>
    <xf numFmtId="0" fontId="62" fillId="33" borderId="0" xfId="60" applyFont="1" applyFill="1" applyBorder="1" applyAlignment="1">
      <alignment horizontal="center" vertical="center"/>
      <protection/>
    </xf>
    <xf numFmtId="0" fontId="62" fillId="33" borderId="21" xfId="60" applyFont="1" applyFill="1" applyBorder="1" applyAlignment="1">
      <alignment horizontal="center" vertical="center"/>
      <protection/>
    </xf>
    <xf numFmtId="0" fontId="59" fillId="33" borderId="0" xfId="61" applyFont="1" applyFill="1" applyAlignment="1">
      <alignment vertical="top" wrapText="1"/>
      <protection/>
    </xf>
    <xf numFmtId="0" fontId="60" fillId="33" borderId="12" xfId="61" applyFont="1" applyFill="1" applyBorder="1" applyAlignment="1">
      <alignment horizontal="center" vertical="top" wrapText="1"/>
      <protection/>
    </xf>
    <xf numFmtId="0" fontId="59" fillId="33" borderId="0" xfId="61" applyFont="1" applyFill="1" applyAlignment="1">
      <alignment horizontal="center" vertical="top" wrapText="1"/>
      <protection/>
    </xf>
    <xf numFmtId="0" fontId="59" fillId="33" borderId="12" xfId="61" applyFont="1" applyFill="1" applyBorder="1" applyAlignment="1">
      <alignment horizontal="center" vertical="top" wrapText="1"/>
      <protection/>
    </xf>
    <xf numFmtId="0" fontId="59" fillId="33" borderId="0" xfId="61" applyFont="1" applyFill="1" applyAlignment="1">
      <alignment horizontal="left" vertical="top" wrapText="1"/>
      <protection/>
    </xf>
    <xf numFmtId="0" fontId="18" fillId="0" borderId="12" xfId="61" applyFont="1" applyBorder="1" applyAlignment="1">
      <alignment horizontal="center" vertical="top" wrapText="1"/>
      <protection/>
    </xf>
    <xf numFmtId="0" fontId="63" fillId="33" borderId="12" xfId="60" applyFont="1" applyFill="1" applyBorder="1" applyAlignment="1">
      <alignment horizontal="center" vertical="center"/>
      <protection/>
    </xf>
    <xf numFmtId="209" fontId="63" fillId="33" borderId="13" xfId="43" applyNumberFormat="1" applyFont="1" applyFill="1" applyBorder="1" applyAlignment="1">
      <alignment horizontal="center" vertical="center"/>
    </xf>
    <xf numFmtId="209" fontId="62" fillId="33" borderId="12" xfId="43" applyNumberFormat="1" applyFont="1" applyFill="1" applyBorder="1" applyAlignment="1">
      <alignment horizontal="center" vertical="center"/>
    </xf>
    <xf numFmtId="209" fontId="62" fillId="33" borderId="12" xfId="43" applyNumberFormat="1" applyFont="1" applyFill="1" applyBorder="1" applyAlignment="1">
      <alignment horizontal="center" vertical="center" wrapText="1"/>
    </xf>
    <xf numFmtId="209" fontId="62" fillId="33" borderId="22" xfId="43" applyNumberFormat="1" applyFont="1" applyFill="1" applyBorder="1" applyAlignment="1">
      <alignment horizontal="center" vertical="center" wrapText="1"/>
    </xf>
    <xf numFmtId="209" fontId="62" fillId="33" borderId="23" xfId="43" applyNumberFormat="1" applyFont="1" applyFill="1" applyBorder="1" applyAlignment="1">
      <alignment horizontal="center" vertical="center" wrapText="1"/>
    </xf>
    <xf numFmtId="209" fontId="62" fillId="33" borderId="24" xfId="43" applyNumberFormat="1" applyFont="1" applyFill="1" applyBorder="1" applyAlignment="1">
      <alignment horizontal="center" vertical="center" wrapText="1"/>
    </xf>
    <xf numFmtId="209" fontId="62" fillId="33" borderId="21" xfId="43" applyNumberFormat="1" applyFont="1" applyFill="1" applyBorder="1" applyAlignment="1">
      <alignment horizontal="center" vertical="center" wrapText="1"/>
    </xf>
    <xf numFmtId="209" fontId="62" fillId="33" borderId="0" xfId="43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/>
    </xf>
    <xf numFmtId="0" fontId="60" fillId="33" borderId="0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top" wrapText="1"/>
    </xf>
    <xf numFmtId="0" fontId="59" fillId="33" borderId="0" xfId="0" applyFont="1" applyFill="1" applyAlignment="1">
      <alignment vertical="top"/>
    </xf>
    <xf numFmtId="0" fontId="59" fillId="33" borderId="0" xfId="0" applyFont="1" applyFill="1" applyAlignment="1">
      <alignment horizontal="center" vertical="top"/>
    </xf>
    <xf numFmtId="0" fontId="59" fillId="33" borderId="0" xfId="0" applyFont="1" applyFill="1" applyAlignment="1">
      <alignment horizontal="center" vertical="top" wrapText="1"/>
    </xf>
    <xf numFmtId="0" fontId="59" fillId="33" borderId="25" xfId="0" applyFont="1" applyFill="1" applyBorder="1" applyAlignment="1">
      <alignment horizontal="center" vertical="top"/>
    </xf>
    <xf numFmtId="3" fontId="59" fillId="33" borderId="0" xfId="0" applyNumberFormat="1" applyFont="1" applyFill="1" applyAlignment="1">
      <alignment horizontal="center" vertical="top"/>
    </xf>
    <xf numFmtId="3" fontId="59" fillId="33" borderId="12" xfId="0" applyNumberFormat="1" applyFont="1" applyFill="1" applyBorder="1" applyAlignment="1">
      <alignment horizontal="center" vertical="top" wrapText="1"/>
    </xf>
    <xf numFmtId="3" fontId="60" fillId="33" borderId="12" xfId="46" applyNumberFormat="1" applyFont="1" applyFill="1" applyBorder="1" applyAlignment="1">
      <alignment horizontal="center" vertical="top" wrapText="1"/>
    </xf>
    <xf numFmtId="3" fontId="59" fillId="33" borderId="12" xfId="46" applyNumberFormat="1" applyFont="1" applyFill="1" applyBorder="1" applyAlignment="1">
      <alignment horizontal="center" vertical="top" wrapText="1"/>
    </xf>
    <xf numFmtId="3" fontId="59" fillId="33" borderId="12" xfId="61" applyNumberFormat="1" applyFont="1" applyFill="1" applyBorder="1" applyAlignment="1">
      <alignment horizontal="center" vertical="top" wrapText="1"/>
      <protection/>
    </xf>
    <xf numFmtId="3" fontId="59" fillId="33" borderId="0" xfId="61" applyNumberFormat="1" applyFont="1" applyFill="1" applyAlignment="1">
      <alignment horizontal="center" vertical="top" wrapText="1"/>
      <protection/>
    </xf>
    <xf numFmtId="0" fontId="59" fillId="33" borderId="26" xfId="0" applyFont="1" applyFill="1" applyBorder="1" applyAlignment="1">
      <alignment vertical="top" wrapText="1"/>
    </xf>
    <xf numFmtId="0" fontId="59" fillId="33" borderId="27" xfId="0" applyFont="1" applyFill="1" applyBorder="1" applyAlignment="1">
      <alignment vertical="top" wrapText="1"/>
    </xf>
    <xf numFmtId="3" fontId="59" fillId="33" borderId="12" xfId="0" applyNumberFormat="1" applyFont="1" applyFill="1" applyBorder="1" applyAlignment="1">
      <alignment horizontal="center" vertical="top"/>
    </xf>
    <xf numFmtId="0" fontId="60" fillId="0" borderId="28" xfId="0" applyFont="1" applyBorder="1" applyAlignment="1">
      <alignment vertical="center"/>
    </xf>
    <xf numFmtId="0" fontId="60" fillId="0" borderId="29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9" fillId="0" borderId="30" xfId="0" applyFont="1" applyBorder="1" applyAlignment="1">
      <alignment horizontal="center" vertical="center"/>
    </xf>
    <xf numFmtId="0" fontId="59" fillId="34" borderId="31" xfId="0" applyFont="1" applyFill="1" applyBorder="1" applyAlignment="1">
      <alignment vertical="center"/>
    </xf>
    <xf numFmtId="0" fontId="59" fillId="34" borderId="32" xfId="0" applyFont="1" applyFill="1" applyBorder="1" applyAlignment="1">
      <alignment vertical="center"/>
    </xf>
    <xf numFmtId="0" fontId="59" fillId="34" borderId="33" xfId="0" applyFont="1" applyFill="1" applyBorder="1" applyAlignment="1">
      <alignment vertical="center"/>
    </xf>
    <xf numFmtId="0" fontId="59" fillId="34" borderId="34" xfId="0" applyFont="1" applyFill="1" applyBorder="1" applyAlignment="1">
      <alignment vertical="center"/>
    </xf>
    <xf numFmtId="0" fontId="59" fillId="34" borderId="31" xfId="0" applyFont="1" applyFill="1" applyBorder="1" applyAlignment="1">
      <alignment horizontal="left" vertical="center"/>
    </xf>
    <xf numFmtId="0" fontId="59" fillId="34" borderId="0" xfId="0" applyFont="1" applyFill="1" applyBorder="1" applyAlignment="1">
      <alignment horizontal="left" vertical="center"/>
    </xf>
    <xf numFmtId="0" fontId="59" fillId="34" borderId="35" xfId="0" applyFont="1" applyFill="1" applyBorder="1" applyAlignment="1">
      <alignment horizontal="left" vertical="center"/>
    </xf>
    <xf numFmtId="0" fontId="59" fillId="34" borderId="36" xfId="0" applyFont="1" applyFill="1" applyBorder="1" applyAlignment="1">
      <alignment horizontal="center" vertical="center"/>
    </xf>
    <xf numFmtId="0" fontId="59" fillId="34" borderId="37" xfId="0" applyFont="1" applyFill="1" applyBorder="1" applyAlignment="1">
      <alignment horizontal="left" vertical="center"/>
    </xf>
    <xf numFmtId="0" fontId="59" fillId="34" borderId="33" xfId="0" applyFont="1" applyFill="1" applyBorder="1" applyAlignment="1">
      <alignment horizontal="left" vertical="center"/>
    </xf>
    <xf numFmtId="0" fontId="59" fillId="34" borderId="38" xfId="0" applyFont="1" applyFill="1" applyBorder="1" applyAlignment="1">
      <alignment horizontal="left" vertical="center"/>
    </xf>
    <xf numFmtId="0" fontId="59" fillId="34" borderId="34" xfId="0" applyFont="1" applyFill="1" applyBorder="1" applyAlignment="1">
      <alignment horizontal="left" vertical="center"/>
    </xf>
    <xf numFmtId="0" fontId="59" fillId="0" borderId="0" xfId="0" applyFont="1" applyBorder="1" applyAlignment="1">
      <alignment horizontal="left" vertical="center" wrapText="1"/>
    </xf>
    <xf numFmtId="0" fontId="59" fillId="3" borderId="31" xfId="0" applyFont="1" applyFill="1" applyBorder="1" applyAlignment="1">
      <alignment vertical="center"/>
    </xf>
    <xf numFmtId="0" fontId="59" fillId="3" borderId="32" xfId="0" applyFont="1" applyFill="1" applyBorder="1" applyAlignment="1">
      <alignment vertical="center"/>
    </xf>
    <xf numFmtId="0" fontId="59" fillId="3" borderId="33" xfId="0" applyFont="1" applyFill="1" applyBorder="1" applyAlignment="1">
      <alignment vertical="center"/>
    </xf>
    <xf numFmtId="0" fontId="59" fillId="3" borderId="34" xfId="0" applyFont="1" applyFill="1" applyBorder="1" applyAlignment="1">
      <alignment vertical="center"/>
    </xf>
    <xf numFmtId="0" fontId="59" fillId="0" borderId="0" xfId="0" applyFont="1" applyAlignment="1">
      <alignment horizontal="left" vertical="center"/>
    </xf>
    <xf numFmtId="0" fontId="60" fillId="0" borderId="30" xfId="0" applyFont="1" applyBorder="1" applyAlignment="1">
      <alignment horizontal="center" vertical="center"/>
    </xf>
    <xf numFmtId="0" fontId="59" fillId="33" borderId="12" xfId="61" applyFont="1" applyFill="1" applyBorder="1" applyAlignment="1">
      <alignment horizontal="left" vertical="center" wrapText="1"/>
      <protection/>
    </xf>
    <xf numFmtId="0" fontId="18" fillId="0" borderId="12" xfId="61" applyFont="1" applyBorder="1" applyAlignment="1">
      <alignment horizontal="left" vertical="center" wrapText="1"/>
      <protection/>
    </xf>
    <xf numFmtId="0" fontId="62" fillId="0" borderId="12" xfId="61" applyFont="1" applyBorder="1" applyAlignment="1">
      <alignment horizontal="left" vertical="center" wrapText="1"/>
      <protection/>
    </xf>
    <xf numFmtId="0" fontId="63" fillId="33" borderId="12" xfId="60" applyFont="1" applyFill="1" applyBorder="1" applyAlignment="1">
      <alignment horizontal="center" vertical="center" wrapText="1"/>
      <protection/>
    </xf>
    <xf numFmtId="0" fontId="59" fillId="33" borderId="12" xfId="0" applyFont="1" applyFill="1" applyBorder="1" applyAlignment="1">
      <alignment horizontal="left" vertical="center" wrapText="1"/>
    </xf>
    <xf numFmtId="0" fontId="59" fillId="33" borderId="39" xfId="0" applyFont="1" applyFill="1" applyBorder="1" applyAlignment="1">
      <alignment horizontal="left" vertical="center" wrapText="1"/>
    </xf>
    <xf numFmtId="0" fontId="59" fillId="33" borderId="40" xfId="0" applyFont="1" applyFill="1" applyBorder="1" applyAlignment="1">
      <alignment horizontal="left" vertical="center" wrapText="1"/>
    </xf>
    <xf numFmtId="0" fontId="60" fillId="33" borderId="41" xfId="0" applyFont="1" applyFill="1" applyBorder="1" applyAlignment="1">
      <alignment horizontal="left" vertical="center" wrapText="1"/>
    </xf>
    <xf numFmtId="0" fontId="59" fillId="33" borderId="42" xfId="0" applyFont="1" applyFill="1" applyBorder="1" applyAlignment="1">
      <alignment horizontal="left" vertical="center" wrapText="1"/>
    </xf>
    <xf numFmtId="0" fontId="59" fillId="33" borderId="20" xfId="0" applyFont="1" applyFill="1" applyBorder="1" applyAlignment="1">
      <alignment horizontal="left" vertical="center" wrapText="1"/>
    </xf>
    <xf numFmtId="0" fontId="59" fillId="33" borderId="0" xfId="0" applyFont="1" applyFill="1" applyAlignment="1">
      <alignment horizontal="left" vertical="center" wrapText="1"/>
    </xf>
    <xf numFmtId="0" fontId="62" fillId="33" borderId="12" xfId="60" applyFont="1" applyFill="1" applyBorder="1" applyAlignment="1">
      <alignment horizontal="left" vertical="center" wrapText="1"/>
      <protection/>
    </xf>
    <xf numFmtId="0" fontId="62" fillId="33" borderId="13" xfId="60" applyFont="1" applyFill="1" applyBorder="1" applyAlignment="1">
      <alignment horizontal="left" vertical="center" wrapText="1"/>
      <protection/>
    </xf>
    <xf numFmtId="0" fontId="62" fillId="33" borderId="14" xfId="60" applyFont="1" applyFill="1" applyBorder="1" applyAlignment="1">
      <alignment horizontal="left" vertical="center" wrapText="1"/>
      <protection/>
    </xf>
    <xf numFmtId="204" fontId="62" fillId="33" borderId="12" xfId="45" applyNumberFormat="1" applyFont="1" applyFill="1" applyBorder="1" applyAlignment="1">
      <alignment horizontal="left" vertical="center" wrapText="1"/>
    </xf>
    <xf numFmtId="0" fontId="62" fillId="33" borderId="21" xfId="60" applyFont="1" applyFill="1" applyBorder="1" applyAlignment="1">
      <alignment horizontal="left" vertical="center" wrapText="1"/>
      <protection/>
    </xf>
    <xf numFmtId="0" fontId="62" fillId="33" borderId="0" xfId="60" applyFont="1" applyFill="1" applyBorder="1" applyAlignment="1">
      <alignment horizontal="left" vertical="center" wrapText="1"/>
      <protection/>
    </xf>
    <xf numFmtId="0" fontId="62" fillId="33" borderId="43" xfId="60" applyFont="1" applyFill="1" applyBorder="1" applyAlignment="1">
      <alignment horizontal="center" vertical="center" wrapText="1"/>
      <protection/>
    </xf>
    <xf numFmtId="0" fontId="10" fillId="12" borderId="0" xfId="0" applyFont="1" applyFill="1" applyAlignment="1">
      <alignment horizontal="left"/>
    </xf>
    <xf numFmtId="0" fontId="10" fillId="35" borderId="0" xfId="0" applyFont="1" applyFill="1" applyAlignment="1">
      <alignment horizontal="left"/>
    </xf>
    <xf numFmtId="0" fontId="59" fillId="11" borderId="0" xfId="0" applyFont="1" applyFill="1" applyAlignment="1">
      <alignment horizontal="center" vertical="top" textRotation="90" wrapText="1"/>
    </xf>
    <xf numFmtId="0" fontId="10" fillId="19" borderId="0" xfId="0" applyFont="1" applyFill="1" applyAlignment="1">
      <alignment horizontal="left"/>
    </xf>
    <xf numFmtId="200" fontId="60" fillId="0" borderId="44" xfId="0" applyNumberFormat="1" applyFont="1" applyBorder="1" applyAlignment="1">
      <alignment horizontal="center" vertical="center"/>
    </xf>
    <xf numFmtId="200" fontId="60" fillId="0" borderId="28" xfId="0" applyNumberFormat="1" applyFont="1" applyBorder="1" applyAlignment="1">
      <alignment horizontal="center" vertical="center"/>
    </xf>
    <xf numFmtId="200" fontId="60" fillId="0" borderId="45" xfId="0" applyNumberFormat="1" applyFont="1" applyBorder="1" applyAlignment="1">
      <alignment horizontal="center" vertical="center"/>
    </xf>
    <xf numFmtId="210" fontId="60" fillId="10" borderId="44" xfId="0" applyNumberFormat="1" applyFont="1" applyFill="1" applyBorder="1" applyAlignment="1">
      <alignment horizontal="right" vertical="center"/>
    </xf>
    <xf numFmtId="210" fontId="60" fillId="10" borderId="28" xfId="0" applyNumberFormat="1" applyFont="1" applyFill="1" applyBorder="1" applyAlignment="1">
      <alignment horizontal="right" vertical="center"/>
    </xf>
    <xf numFmtId="210" fontId="60" fillId="10" borderId="45" xfId="0" applyNumberFormat="1" applyFont="1" applyFill="1" applyBorder="1" applyAlignment="1">
      <alignment horizontal="right" vertical="center"/>
    </xf>
    <xf numFmtId="0" fontId="60" fillId="0" borderId="33" xfId="0" applyFont="1" applyBorder="1" applyAlignment="1">
      <alignment horizontal="left" vertical="center"/>
    </xf>
    <xf numFmtId="0" fontId="60" fillId="0" borderId="38" xfId="0" applyFont="1" applyBorder="1" applyAlignment="1">
      <alignment horizontal="left" vertical="center"/>
    </xf>
    <xf numFmtId="0" fontId="60" fillId="0" borderId="34" xfId="0" applyFont="1" applyBorder="1" applyAlignment="1">
      <alignment horizontal="left" vertical="center"/>
    </xf>
    <xf numFmtId="202" fontId="60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vertical="center" wrapText="1"/>
    </xf>
    <xf numFmtId="0" fontId="60" fillId="0" borderId="44" xfId="0" applyFont="1" applyBorder="1" applyAlignment="1">
      <alignment horizontal="left" vertical="center"/>
    </xf>
    <xf numFmtId="0" fontId="60" fillId="0" borderId="28" xfId="0" applyFont="1" applyBorder="1" applyAlignment="1">
      <alignment horizontal="left" vertical="center"/>
    </xf>
    <xf numFmtId="0" fontId="60" fillId="0" borderId="45" xfId="0" applyFont="1" applyBorder="1" applyAlignment="1">
      <alignment horizontal="left" vertical="center"/>
    </xf>
    <xf numFmtId="210" fontId="60" fillId="0" borderId="33" xfId="0" applyNumberFormat="1" applyFont="1" applyBorder="1" applyAlignment="1">
      <alignment horizontal="right" vertical="center"/>
    </xf>
    <xf numFmtId="210" fontId="60" fillId="0" borderId="38" xfId="0" applyNumberFormat="1" applyFont="1" applyBorder="1" applyAlignment="1">
      <alignment horizontal="right" vertical="center"/>
    </xf>
    <xf numFmtId="210" fontId="60" fillId="0" borderId="34" xfId="0" applyNumberFormat="1" applyFont="1" applyBorder="1" applyAlignment="1">
      <alignment horizontal="right" vertical="center"/>
    </xf>
    <xf numFmtId="0" fontId="10" fillId="16" borderId="0" xfId="0" applyFont="1" applyFill="1" applyAlignment="1">
      <alignment horizontal="left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top" wrapText="1"/>
    </xf>
    <xf numFmtId="210" fontId="60" fillId="0" borderId="46" xfId="0" applyNumberFormat="1" applyFont="1" applyBorder="1" applyAlignment="1">
      <alignment horizontal="center" vertical="center"/>
    </xf>
    <xf numFmtId="210" fontId="60" fillId="0" borderId="47" xfId="0" applyNumberFormat="1" applyFont="1" applyBorder="1" applyAlignment="1">
      <alignment horizontal="center" vertical="center"/>
    </xf>
    <xf numFmtId="210" fontId="60" fillId="0" borderId="48" xfId="0" applyNumberFormat="1" applyFont="1" applyBorder="1" applyAlignment="1">
      <alignment horizontal="center" vertical="center"/>
    </xf>
    <xf numFmtId="210" fontId="60" fillId="0" borderId="31" xfId="0" applyNumberFormat="1" applyFont="1" applyBorder="1" applyAlignment="1">
      <alignment horizontal="center" vertical="center"/>
    </xf>
    <xf numFmtId="210" fontId="60" fillId="0" borderId="0" xfId="0" applyNumberFormat="1" applyFont="1" applyBorder="1" applyAlignment="1">
      <alignment horizontal="center" vertical="center"/>
    </xf>
    <xf numFmtId="210" fontId="60" fillId="0" borderId="32" xfId="0" applyNumberFormat="1" applyFont="1" applyBorder="1" applyAlignment="1">
      <alignment horizontal="center" vertical="center"/>
    </xf>
    <xf numFmtId="210" fontId="60" fillId="0" borderId="33" xfId="0" applyNumberFormat="1" applyFont="1" applyBorder="1" applyAlignment="1">
      <alignment horizontal="center" vertical="center"/>
    </xf>
    <xf numFmtId="210" fontId="60" fillId="0" borderId="38" xfId="0" applyNumberFormat="1" applyFont="1" applyBorder="1" applyAlignment="1">
      <alignment horizontal="center" vertical="center"/>
    </xf>
    <xf numFmtId="210" fontId="60" fillId="0" borderId="34" xfId="0" applyNumberFormat="1" applyFont="1" applyBorder="1" applyAlignment="1">
      <alignment horizontal="center" vertical="center"/>
    </xf>
    <xf numFmtId="0" fontId="64" fillId="0" borderId="44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64" fillId="0" borderId="45" xfId="0" applyFont="1" applyBorder="1" applyAlignment="1">
      <alignment horizontal="center" vertical="center"/>
    </xf>
    <xf numFmtId="210" fontId="60" fillId="0" borderId="44" xfId="0" applyNumberFormat="1" applyFont="1" applyBorder="1" applyAlignment="1">
      <alignment horizontal="right" vertical="center"/>
    </xf>
    <xf numFmtId="210" fontId="60" fillId="0" borderId="28" xfId="0" applyNumberFormat="1" applyFont="1" applyBorder="1" applyAlignment="1">
      <alignment horizontal="right" vertical="center"/>
    </xf>
    <xf numFmtId="210" fontId="60" fillId="0" borderId="45" xfId="0" applyNumberFormat="1" applyFont="1" applyBorder="1" applyAlignment="1">
      <alignment horizontal="right" vertical="center"/>
    </xf>
    <xf numFmtId="202" fontId="60" fillId="0" borderId="46" xfId="0" applyNumberFormat="1" applyFont="1" applyBorder="1" applyAlignment="1">
      <alignment horizontal="center" vertical="center"/>
    </xf>
    <xf numFmtId="202" fontId="60" fillId="0" borderId="47" xfId="0" applyNumberFormat="1" applyFont="1" applyBorder="1" applyAlignment="1">
      <alignment horizontal="center" vertical="center"/>
    </xf>
    <xf numFmtId="202" fontId="60" fillId="0" borderId="48" xfId="0" applyNumberFormat="1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10" fontId="60" fillId="0" borderId="42" xfId="0" applyNumberFormat="1" applyFont="1" applyBorder="1" applyAlignment="1">
      <alignment horizontal="center" vertical="center" wrapText="1"/>
    </xf>
    <xf numFmtId="10" fontId="60" fillId="0" borderId="4" xfId="0" applyNumberFormat="1" applyFont="1" applyBorder="1" applyAlignment="1">
      <alignment horizontal="center" vertical="center" wrapText="1"/>
    </xf>
    <xf numFmtId="10" fontId="60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0" fillId="0" borderId="42" xfId="0" applyFont="1" applyBorder="1" applyAlignment="1">
      <alignment horizontal="center" vertical="center"/>
    </xf>
    <xf numFmtId="0" fontId="60" fillId="0" borderId="4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202" fontId="60" fillId="0" borderId="42" xfId="0" applyNumberFormat="1" applyFont="1" applyBorder="1" applyAlignment="1">
      <alignment horizontal="center" vertical="center"/>
    </xf>
    <xf numFmtId="202" fontId="60" fillId="0" borderId="4" xfId="0" applyNumberFormat="1" applyFont="1" applyBorder="1" applyAlignment="1">
      <alignment horizontal="center" vertical="center"/>
    </xf>
    <xf numFmtId="202" fontId="60" fillId="0" borderId="16" xfId="0" applyNumberFormat="1" applyFont="1" applyBorder="1" applyAlignment="1">
      <alignment horizontal="center" vertical="center"/>
    </xf>
    <xf numFmtId="0" fontId="65" fillId="0" borderId="46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0" fontId="65" fillId="0" borderId="48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43" fontId="60" fillId="0" borderId="42" xfId="43" applyFont="1" applyBorder="1" applyAlignment="1">
      <alignment horizontal="center" vertical="center"/>
    </xf>
    <xf numFmtId="43" fontId="60" fillId="0" borderId="4" xfId="43" applyFont="1" applyBorder="1" applyAlignment="1">
      <alignment horizontal="center" vertical="center"/>
    </xf>
    <xf numFmtId="43" fontId="60" fillId="0" borderId="16" xfId="43" applyFont="1" applyBorder="1" applyAlignment="1">
      <alignment horizontal="center" vertical="center"/>
    </xf>
    <xf numFmtId="210" fontId="60" fillId="13" borderId="46" xfId="0" applyNumberFormat="1" applyFont="1" applyFill="1" applyBorder="1" applyAlignment="1">
      <alignment horizontal="right" vertical="center"/>
    </xf>
    <xf numFmtId="210" fontId="60" fillId="13" borderId="47" xfId="0" applyNumberFormat="1" applyFont="1" applyFill="1" applyBorder="1" applyAlignment="1">
      <alignment horizontal="right" vertical="center"/>
    </xf>
    <xf numFmtId="210" fontId="60" fillId="13" borderId="48" xfId="0" applyNumberFormat="1" applyFont="1" applyFill="1" applyBorder="1" applyAlignment="1">
      <alignment horizontal="right" vertical="center"/>
    </xf>
    <xf numFmtId="0" fontId="60" fillId="0" borderId="46" xfId="0" applyFont="1" applyBorder="1" applyAlignment="1">
      <alignment horizontal="left" vertical="center"/>
    </xf>
    <xf numFmtId="0" fontId="60" fillId="0" borderId="47" xfId="0" applyFont="1" applyBorder="1" applyAlignment="1">
      <alignment horizontal="left" vertical="center"/>
    </xf>
    <xf numFmtId="0" fontId="60" fillId="0" borderId="48" xfId="0" applyFont="1" applyBorder="1" applyAlignment="1">
      <alignment horizontal="left" vertical="center"/>
    </xf>
    <xf numFmtId="0" fontId="60" fillId="0" borderId="49" xfId="0" applyFont="1" applyBorder="1" applyAlignment="1">
      <alignment horizontal="left" vertical="center" wrapText="1"/>
    </xf>
    <xf numFmtId="0" fontId="60" fillId="0" borderId="50" xfId="0" applyFont="1" applyBorder="1" applyAlignment="1">
      <alignment horizontal="left" vertical="center" wrapText="1"/>
    </xf>
    <xf numFmtId="210" fontId="59" fillId="0" borderId="49" xfId="43" applyNumberFormat="1" applyFont="1" applyBorder="1" applyAlignment="1">
      <alignment horizontal="center" vertical="center" wrapText="1"/>
    </xf>
    <xf numFmtId="210" fontId="59" fillId="0" borderId="51" xfId="43" applyNumberFormat="1" applyFont="1" applyBorder="1" applyAlignment="1">
      <alignment horizontal="center" vertical="center" wrapText="1"/>
    </xf>
    <xf numFmtId="210" fontId="59" fillId="0" borderId="50" xfId="43" applyNumberFormat="1" applyFont="1" applyBorder="1" applyAlignment="1">
      <alignment horizontal="center" vertical="center" wrapText="1"/>
    </xf>
    <xf numFmtId="210" fontId="59" fillId="0" borderId="49" xfId="43" applyNumberFormat="1" applyFont="1" applyBorder="1" applyAlignment="1">
      <alignment horizontal="right" vertical="center" wrapText="1"/>
    </xf>
    <xf numFmtId="210" fontId="59" fillId="0" borderId="51" xfId="43" applyNumberFormat="1" applyFont="1" applyBorder="1" applyAlignment="1">
      <alignment horizontal="right" vertical="center" wrapText="1"/>
    </xf>
    <xf numFmtId="210" fontId="59" fillId="0" borderId="50" xfId="43" applyNumberFormat="1" applyFont="1" applyBorder="1" applyAlignment="1">
      <alignment horizontal="right" vertical="center" wrapText="1"/>
    </xf>
    <xf numFmtId="0" fontId="60" fillId="0" borderId="42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210" fontId="60" fillId="0" borderId="42" xfId="43" applyNumberFormat="1" applyFont="1" applyBorder="1" applyAlignment="1">
      <alignment horizontal="center" vertical="center" wrapText="1"/>
    </xf>
    <xf numFmtId="210" fontId="60" fillId="0" borderId="4" xfId="43" applyNumberFormat="1" applyFont="1" applyBorder="1" applyAlignment="1">
      <alignment horizontal="center" vertical="center" wrapText="1"/>
    </xf>
    <xf numFmtId="210" fontId="60" fillId="0" borderId="16" xfId="43" applyNumberFormat="1" applyFont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top" wrapText="1"/>
    </xf>
    <xf numFmtId="0" fontId="60" fillId="0" borderId="47" xfId="0" applyFont="1" applyBorder="1" applyAlignment="1">
      <alignment horizontal="center" vertical="top" wrapText="1"/>
    </xf>
    <xf numFmtId="0" fontId="60" fillId="0" borderId="48" xfId="0" applyFont="1" applyBorder="1" applyAlignment="1">
      <alignment horizontal="center" vertical="top" wrapText="1"/>
    </xf>
    <xf numFmtId="0" fontId="60" fillId="0" borderId="31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60" fillId="0" borderId="32" xfId="0" applyFont="1" applyBorder="1" applyAlignment="1">
      <alignment horizontal="center" vertical="top" wrapText="1"/>
    </xf>
    <xf numFmtId="0" fontId="60" fillId="0" borderId="52" xfId="0" applyFont="1" applyBorder="1" applyAlignment="1">
      <alignment horizontal="left" vertical="center" wrapText="1"/>
    </xf>
    <xf numFmtId="0" fontId="60" fillId="0" borderId="53" xfId="0" applyFont="1" applyBorder="1" applyAlignment="1">
      <alignment horizontal="left" vertical="center" wrapText="1"/>
    </xf>
    <xf numFmtId="210" fontId="59" fillId="0" borderId="52" xfId="43" applyNumberFormat="1" applyFont="1" applyBorder="1" applyAlignment="1">
      <alignment horizontal="center" vertical="center" wrapText="1"/>
    </xf>
    <xf numFmtId="210" fontId="59" fillId="0" borderId="54" xfId="43" applyNumberFormat="1" applyFont="1" applyBorder="1" applyAlignment="1">
      <alignment horizontal="center" vertical="center" wrapText="1"/>
    </xf>
    <xf numFmtId="210" fontId="59" fillId="0" borderId="53" xfId="43" applyNumberFormat="1" applyFont="1" applyBorder="1" applyAlignment="1">
      <alignment horizontal="center" vertical="center" wrapText="1"/>
    </xf>
    <xf numFmtId="210" fontId="59" fillId="0" borderId="52" xfId="43" applyNumberFormat="1" applyFont="1" applyBorder="1" applyAlignment="1">
      <alignment horizontal="right" vertical="center" wrapText="1"/>
    </xf>
    <xf numFmtId="210" fontId="59" fillId="0" borderId="54" xfId="43" applyNumberFormat="1" applyFont="1" applyBorder="1" applyAlignment="1">
      <alignment horizontal="right" vertical="center" wrapText="1"/>
    </xf>
    <xf numFmtId="210" fontId="59" fillId="0" borderId="53" xfId="43" applyNumberFormat="1" applyFont="1" applyBorder="1" applyAlignment="1">
      <alignment horizontal="right" vertical="center" wrapText="1"/>
    </xf>
    <xf numFmtId="0" fontId="60" fillId="0" borderId="55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 vertical="center"/>
    </xf>
    <xf numFmtId="0" fontId="60" fillId="0" borderId="57" xfId="0" applyFont="1" applyBorder="1" applyAlignment="1">
      <alignment horizontal="left" vertical="center"/>
    </xf>
    <xf numFmtId="0" fontId="60" fillId="0" borderId="58" xfId="0" applyFont="1" applyBorder="1" applyAlignment="1">
      <alignment horizontal="left" vertical="center"/>
    </xf>
    <xf numFmtId="0" fontId="66" fillId="0" borderId="13" xfId="0" applyFont="1" applyBorder="1" applyAlignment="1">
      <alignment vertical="top" wrapText="1"/>
    </xf>
    <xf numFmtId="0" fontId="66" fillId="0" borderId="23" xfId="0" applyFont="1" applyBorder="1" applyAlignment="1">
      <alignment vertical="top" wrapText="1"/>
    </xf>
    <xf numFmtId="0" fontId="66" fillId="0" borderId="21" xfId="0" applyFont="1" applyBorder="1" applyAlignment="1">
      <alignment vertical="top" wrapText="1"/>
    </xf>
    <xf numFmtId="0" fontId="60" fillId="0" borderId="59" xfId="0" applyFont="1" applyBorder="1" applyAlignment="1">
      <alignment horizontal="left" vertical="center" wrapText="1"/>
    </xf>
    <xf numFmtId="0" fontId="60" fillId="0" borderId="60" xfId="0" applyFont="1" applyBorder="1" applyAlignment="1">
      <alignment horizontal="left" vertical="center" wrapText="1"/>
    </xf>
    <xf numFmtId="210" fontId="59" fillId="13" borderId="59" xfId="43" applyNumberFormat="1" applyFont="1" applyFill="1" applyBorder="1" applyAlignment="1">
      <alignment horizontal="center" vertical="center" wrapText="1"/>
    </xf>
    <xf numFmtId="210" fontId="59" fillId="13" borderId="61" xfId="43" applyNumberFormat="1" applyFont="1" applyFill="1" applyBorder="1" applyAlignment="1">
      <alignment horizontal="center" vertical="center" wrapText="1"/>
    </xf>
    <xf numFmtId="210" fontId="59" fillId="13" borderId="60" xfId="43" applyNumberFormat="1" applyFont="1" applyFill="1" applyBorder="1" applyAlignment="1">
      <alignment horizontal="center" vertical="center" wrapText="1"/>
    </xf>
    <xf numFmtId="210" fontId="59" fillId="10" borderId="59" xfId="43" applyNumberFormat="1" applyFont="1" applyFill="1" applyBorder="1" applyAlignment="1">
      <alignment horizontal="center" vertical="center" wrapText="1"/>
    </xf>
    <xf numFmtId="210" fontId="59" fillId="10" borderId="61" xfId="43" applyNumberFormat="1" applyFont="1" applyFill="1" applyBorder="1" applyAlignment="1">
      <alignment horizontal="center" vertical="center" wrapText="1"/>
    </xf>
    <xf numFmtId="210" fontId="59" fillId="10" borderId="60" xfId="43" applyNumberFormat="1" applyFont="1" applyFill="1" applyBorder="1" applyAlignment="1">
      <alignment horizontal="center" vertical="center" wrapText="1"/>
    </xf>
    <xf numFmtId="210" fontId="59" fillId="0" borderId="59" xfId="43" applyNumberFormat="1" applyFont="1" applyBorder="1" applyAlignment="1">
      <alignment horizontal="right" vertical="center" wrapText="1"/>
    </xf>
    <xf numFmtId="210" fontId="59" fillId="0" borderId="61" xfId="43" applyNumberFormat="1" applyFont="1" applyBorder="1" applyAlignment="1">
      <alignment horizontal="right" vertical="center" wrapText="1"/>
    </xf>
    <xf numFmtId="210" fontId="59" fillId="0" borderId="60" xfId="43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horizontal="left" vertical="center"/>
    </xf>
    <xf numFmtId="0" fontId="61" fillId="0" borderId="38" xfId="0" applyFont="1" applyBorder="1" applyAlignment="1">
      <alignment horizontal="left" vertical="center"/>
    </xf>
    <xf numFmtId="0" fontId="60" fillId="0" borderId="33" xfId="0" applyFont="1" applyBorder="1" applyAlignment="1">
      <alignment horizontal="center" vertical="top" wrapText="1"/>
    </xf>
    <xf numFmtId="0" fontId="60" fillId="0" borderId="34" xfId="0" applyFont="1" applyBorder="1" applyAlignment="1">
      <alignment horizontal="center" vertical="top" wrapText="1"/>
    </xf>
    <xf numFmtId="0" fontId="59" fillId="0" borderId="62" xfId="0" applyNumberFormat="1" applyFont="1" applyBorder="1" applyAlignment="1">
      <alignment horizontal="center" vertical="center"/>
    </xf>
    <xf numFmtId="0" fontId="59" fillId="0" borderId="63" xfId="0" applyNumberFormat="1" applyFont="1" applyBorder="1" applyAlignment="1">
      <alignment horizontal="center" vertical="center"/>
    </xf>
    <xf numFmtId="0" fontId="59" fillId="0" borderId="64" xfId="0" applyFont="1" applyBorder="1" applyAlignment="1">
      <alignment horizontal="center" vertical="center"/>
    </xf>
    <xf numFmtId="0" fontId="59" fillId="0" borderId="65" xfId="0" applyFont="1" applyBorder="1" applyAlignment="1">
      <alignment horizontal="center" vertical="center"/>
    </xf>
    <xf numFmtId="0" fontId="59" fillId="0" borderId="66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top" wrapText="1"/>
    </xf>
    <xf numFmtId="0" fontId="60" fillId="0" borderId="13" xfId="0" applyFont="1" applyBorder="1" applyAlignment="1">
      <alignment horizontal="center" vertical="top" wrapText="1"/>
    </xf>
    <xf numFmtId="0" fontId="60" fillId="0" borderId="23" xfId="0" applyFont="1" applyBorder="1" applyAlignment="1">
      <alignment horizontal="center" vertical="top" wrapText="1"/>
    </xf>
    <xf numFmtId="0" fontId="60" fillId="0" borderId="21" xfId="0" applyFont="1" applyBorder="1" applyAlignment="1">
      <alignment horizontal="center" vertical="top" wrapText="1"/>
    </xf>
    <xf numFmtId="0" fontId="67" fillId="0" borderId="33" xfId="0" applyFont="1" applyBorder="1" applyAlignment="1">
      <alignment horizontal="center" vertical="top" wrapText="1"/>
    </xf>
    <xf numFmtId="0" fontId="59" fillId="0" borderId="38" xfId="0" applyFont="1" applyBorder="1" applyAlignment="1">
      <alignment horizontal="center" vertical="top" wrapText="1"/>
    </xf>
    <xf numFmtId="0" fontId="59" fillId="0" borderId="34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59" fillId="0" borderId="55" xfId="0" applyFont="1" applyBorder="1" applyAlignment="1">
      <alignment horizontal="center" vertical="center"/>
    </xf>
    <xf numFmtId="0" fontId="59" fillId="0" borderId="61" xfId="0" applyFont="1" applyBorder="1" applyAlignment="1">
      <alignment horizontal="center" vertical="center"/>
    </xf>
    <xf numFmtId="0" fontId="59" fillId="0" borderId="56" xfId="0" applyFont="1" applyBorder="1" applyAlignment="1">
      <alignment horizontal="center" vertical="center"/>
    </xf>
    <xf numFmtId="0" fontId="60" fillId="0" borderId="67" xfId="0" applyFont="1" applyBorder="1" applyAlignment="1">
      <alignment horizontal="center" vertical="center"/>
    </xf>
    <xf numFmtId="0" fontId="59" fillId="0" borderId="68" xfId="0" applyFont="1" applyBorder="1" applyAlignment="1">
      <alignment vertical="center"/>
    </xf>
    <xf numFmtId="49" fontId="59" fillId="0" borderId="55" xfId="0" applyNumberFormat="1" applyFont="1" applyBorder="1" applyAlignment="1">
      <alignment horizontal="center" vertical="center"/>
    </xf>
    <xf numFmtId="49" fontId="59" fillId="0" borderId="61" xfId="0" applyNumberFormat="1" applyFont="1" applyBorder="1" applyAlignment="1">
      <alignment vertical="center"/>
    </xf>
    <xf numFmtId="49" fontId="59" fillId="0" borderId="56" xfId="0" applyNumberFormat="1" applyFont="1" applyBorder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59" fillId="0" borderId="55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202" fontId="60" fillId="0" borderId="64" xfId="0" applyNumberFormat="1" applyFont="1" applyBorder="1" applyAlignment="1">
      <alignment horizontal="center" vertical="center"/>
    </xf>
    <xf numFmtId="202" fontId="60" fillId="0" borderId="60" xfId="0" applyNumberFormat="1" applyFont="1" applyBorder="1" applyAlignment="1">
      <alignment horizontal="center" vertical="center"/>
    </xf>
    <xf numFmtId="202" fontId="60" fillId="0" borderId="65" xfId="0" applyNumberFormat="1" applyFont="1" applyBorder="1" applyAlignment="1">
      <alignment horizontal="center" vertical="center"/>
    </xf>
    <xf numFmtId="202" fontId="60" fillId="0" borderId="66" xfId="0" applyNumberFormat="1" applyFont="1" applyBorder="1" applyAlignment="1">
      <alignment horizontal="center" vertical="center"/>
    </xf>
    <xf numFmtId="200" fontId="60" fillId="0" borderId="69" xfId="0" applyNumberFormat="1" applyFont="1" applyBorder="1" applyAlignment="1">
      <alignment horizontal="center" vertical="center"/>
    </xf>
    <xf numFmtId="200" fontId="60" fillId="0" borderId="70" xfId="0" applyNumberFormat="1" applyFont="1" applyBorder="1" applyAlignment="1">
      <alignment horizontal="center" vertical="center"/>
    </xf>
    <xf numFmtId="209" fontId="60" fillId="13" borderId="55" xfId="43" applyNumberFormat="1" applyFont="1" applyFill="1" applyBorder="1" applyAlignment="1">
      <alignment horizontal="center" vertical="center"/>
    </xf>
    <xf numFmtId="209" fontId="60" fillId="13" borderId="61" xfId="43" applyNumberFormat="1" applyFont="1" applyFill="1" applyBorder="1" applyAlignment="1">
      <alignment horizontal="center" vertical="center"/>
    </xf>
    <xf numFmtId="209" fontId="60" fillId="13" borderId="56" xfId="43" applyNumberFormat="1" applyFont="1" applyFill="1" applyBorder="1" applyAlignment="1">
      <alignment horizontal="center" vertical="center"/>
    </xf>
    <xf numFmtId="43" fontId="60" fillId="0" borderId="0" xfId="43" applyNumberFormat="1" applyFont="1" applyBorder="1" applyAlignment="1">
      <alignment horizontal="center" vertical="center"/>
    </xf>
    <xf numFmtId="0" fontId="60" fillId="0" borderId="29" xfId="0" applyFont="1" applyBorder="1" applyAlignment="1">
      <alignment horizontal="left" vertical="center"/>
    </xf>
    <xf numFmtId="0" fontId="60" fillId="0" borderId="71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59" fillId="3" borderId="55" xfId="0" applyFont="1" applyFill="1" applyBorder="1" applyAlignment="1">
      <alignment horizontal="center" vertical="center"/>
    </xf>
    <xf numFmtId="0" fontId="59" fillId="3" borderId="61" xfId="0" applyFont="1" applyFill="1" applyBorder="1" applyAlignment="1">
      <alignment horizontal="center" vertical="center"/>
    </xf>
    <xf numFmtId="0" fontId="59" fillId="3" borderId="56" xfId="0" applyFont="1" applyFill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right"/>
    </xf>
    <xf numFmtId="0" fontId="68" fillId="0" borderId="0" xfId="0" applyFont="1" applyAlignment="1">
      <alignment horizontal="center"/>
    </xf>
    <xf numFmtId="0" fontId="60" fillId="0" borderId="72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73" xfId="0" applyFont="1" applyBorder="1" applyAlignment="1">
      <alignment horizontal="center" vertical="center"/>
    </xf>
    <xf numFmtId="0" fontId="60" fillId="2" borderId="74" xfId="0" applyFont="1" applyFill="1" applyBorder="1" applyAlignment="1">
      <alignment horizontal="left" vertical="center"/>
    </xf>
    <xf numFmtId="0" fontId="60" fillId="2" borderId="75" xfId="0" applyFont="1" applyFill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59" fillId="34" borderId="49" xfId="0" applyFont="1" applyFill="1" applyBorder="1" applyAlignment="1">
      <alignment horizontal="center" vertical="center" wrapText="1"/>
    </xf>
    <xf numFmtId="0" fontId="59" fillId="34" borderId="51" xfId="0" applyFont="1" applyFill="1" applyBorder="1" applyAlignment="1">
      <alignment horizontal="center" vertical="center" wrapText="1"/>
    </xf>
    <xf numFmtId="0" fontId="59" fillId="34" borderId="50" xfId="0" applyFont="1" applyFill="1" applyBorder="1" applyAlignment="1">
      <alignment horizontal="center" vertical="center" wrapText="1"/>
    </xf>
    <xf numFmtId="0" fontId="59" fillId="34" borderId="46" xfId="0" applyFont="1" applyFill="1" applyBorder="1" applyAlignment="1">
      <alignment horizontal="center" vertical="center" wrapText="1"/>
    </xf>
    <xf numFmtId="0" fontId="59" fillId="34" borderId="47" xfId="0" applyFont="1" applyFill="1" applyBorder="1" applyAlignment="1">
      <alignment horizontal="center" vertical="center" wrapText="1"/>
    </xf>
    <xf numFmtId="0" fontId="59" fillId="34" borderId="48" xfId="0" applyFont="1" applyFill="1" applyBorder="1" applyAlignment="1">
      <alignment horizontal="center" vertical="center" wrapText="1"/>
    </xf>
    <xf numFmtId="0" fontId="59" fillId="34" borderId="49" xfId="0" applyFont="1" applyFill="1" applyBorder="1" applyAlignment="1">
      <alignment horizontal="center" vertical="center"/>
    </xf>
    <xf numFmtId="0" fontId="59" fillId="34" borderId="51" xfId="0" applyFont="1" applyFill="1" applyBorder="1" applyAlignment="1">
      <alignment horizontal="center" vertical="center"/>
    </xf>
    <xf numFmtId="0" fontId="59" fillId="34" borderId="50" xfId="0" applyFont="1" applyFill="1" applyBorder="1" applyAlignment="1">
      <alignment horizontal="center" vertical="center"/>
    </xf>
    <xf numFmtId="0" fontId="59" fillId="34" borderId="46" xfId="0" applyFont="1" applyFill="1" applyBorder="1" applyAlignment="1">
      <alignment horizontal="center" vertical="center"/>
    </xf>
    <xf numFmtId="0" fontId="59" fillId="34" borderId="47" xfId="0" applyFont="1" applyFill="1" applyBorder="1" applyAlignment="1">
      <alignment horizontal="center" vertical="center"/>
    </xf>
    <xf numFmtId="0" fontId="59" fillId="34" borderId="48" xfId="0" applyFont="1" applyFill="1" applyBorder="1" applyAlignment="1">
      <alignment horizontal="center" vertical="center"/>
    </xf>
    <xf numFmtId="0" fontId="59" fillId="34" borderId="76" xfId="0" applyFont="1" applyFill="1" applyBorder="1" applyAlignment="1">
      <alignment horizontal="center" vertical="center"/>
    </xf>
    <xf numFmtId="0" fontId="59" fillId="34" borderId="77" xfId="0" applyFont="1" applyFill="1" applyBorder="1" applyAlignment="1">
      <alignment horizontal="center" vertical="center"/>
    </xf>
    <xf numFmtId="0" fontId="59" fillId="34" borderId="78" xfId="0" applyFont="1" applyFill="1" applyBorder="1" applyAlignment="1">
      <alignment horizontal="center" vertical="center"/>
    </xf>
    <xf numFmtId="0" fontId="60" fillId="0" borderId="61" xfId="0" applyFont="1" applyBorder="1" applyAlignment="1">
      <alignment horizontal="center" vertical="center"/>
    </xf>
    <xf numFmtId="0" fontId="59" fillId="34" borderId="55" xfId="0" applyFont="1" applyFill="1" applyBorder="1" applyAlignment="1">
      <alignment horizontal="center" vertical="center" wrapText="1"/>
    </xf>
    <xf numFmtId="0" fontId="59" fillId="34" borderId="61" xfId="0" applyFont="1" applyFill="1" applyBorder="1" applyAlignment="1">
      <alignment horizontal="center" vertical="center" wrapText="1"/>
    </xf>
    <xf numFmtId="0" fontId="59" fillId="34" borderId="56" xfId="0" applyFont="1" applyFill="1" applyBorder="1" applyAlignment="1">
      <alignment horizontal="center" vertical="center" wrapText="1"/>
    </xf>
    <xf numFmtId="0" fontId="59" fillId="34" borderId="33" xfId="0" applyFont="1" applyFill="1" applyBorder="1" applyAlignment="1">
      <alignment horizontal="center" vertical="center"/>
    </xf>
    <xf numFmtId="0" fontId="59" fillId="34" borderId="34" xfId="0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/>
    </xf>
    <xf numFmtId="0" fontId="59" fillId="34" borderId="42" xfId="0" applyFont="1" applyFill="1" applyBorder="1" applyAlignment="1">
      <alignment horizontal="center" vertical="center"/>
    </xf>
    <xf numFmtId="0" fontId="59" fillId="34" borderId="16" xfId="0" applyFont="1" applyFill="1" applyBorder="1" applyAlignment="1">
      <alignment horizontal="center" vertical="center"/>
    </xf>
    <xf numFmtId="0" fontId="59" fillId="34" borderId="52" xfId="0" applyFont="1" applyFill="1" applyBorder="1" applyAlignment="1">
      <alignment horizontal="center" vertical="center" wrapText="1"/>
    </xf>
    <xf numFmtId="0" fontId="59" fillId="34" borderId="54" xfId="0" applyFont="1" applyFill="1" applyBorder="1" applyAlignment="1">
      <alignment horizontal="center" vertical="center" wrapText="1"/>
    </xf>
    <xf numFmtId="0" fontId="59" fillId="34" borderId="53" xfId="0" applyFont="1" applyFill="1" applyBorder="1" applyAlignment="1">
      <alignment horizontal="center" vertical="center" wrapText="1"/>
    </xf>
    <xf numFmtId="0" fontId="59" fillId="34" borderId="52" xfId="0" applyFont="1" applyFill="1" applyBorder="1" applyAlignment="1">
      <alignment horizontal="center" vertical="center"/>
    </xf>
    <xf numFmtId="0" fontId="59" fillId="34" borderId="54" xfId="0" applyFont="1" applyFill="1" applyBorder="1" applyAlignment="1">
      <alignment horizontal="center" vertical="center"/>
    </xf>
    <xf numFmtId="0" fontId="59" fillId="34" borderId="53" xfId="0" applyFont="1" applyFill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0" fillId="0" borderId="4" xfId="0" applyFont="1" applyBorder="1" applyAlignment="1">
      <alignment horizontal="center"/>
    </xf>
    <xf numFmtId="0" fontId="60" fillId="34" borderId="42" xfId="0" applyFont="1" applyFill="1" applyBorder="1" applyAlignment="1">
      <alignment horizontal="center"/>
    </xf>
    <xf numFmtId="0" fontId="60" fillId="34" borderId="4" xfId="0" applyFont="1" applyFill="1" applyBorder="1" applyAlignment="1">
      <alignment horizontal="center"/>
    </xf>
    <xf numFmtId="0" fontId="60" fillId="34" borderId="16" xfId="0" applyFont="1" applyFill="1" applyBorder="1" applyAlignment="1">
      <alignment horizontal="center"/>
    </xf>
    <xf numFmtId="0" fontId="59" fillId="34" borderId="59" xfId="0" applyFont="1" applyFill="1" applyBorder="1" applyAlignment="1">
      <alignment horizontal="left" vertical="center" wrapText="1"/>
    </xf>
    <xf numFmtId="0" fontId="59" fillId="34" borderId="61" xfId="0" applyFont="1" applyFill="1" applyBorder="1" applyAlignment="1">
      <alignment horizontal="left" vertical="center" wrapText="1"/>
    </xf>
    <xf numFmtId="0" fontId="59" fillId="34" borderId="60" xfId="0" applyFont="1" applyFill="1" applyBorder="1" applyAlignment="1">
      <alignment horizontal="left" vertical="center" wrapText="1"/>
    </xf>
    <xf numFmtId="0" fontId="59" fillId="34" borderId="42" xfId="0" applyFont="1" applyFill="1" applyBorder="1" applyAlignment="1">
      <alignment horizontal="center" vertical="center" wrapText="1"/>
    </xf>
    <xf numFmtId="0" fontId="59" fillId="34" borderId="4" xfId="0" applyFont="1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center" vertical="center" wrapText="1"/>
    </xf>
    <xf numFmtId="0" fontId="59" fillId="34" borderId="59" xfId="0" applyFont="1" applyFill="1" applyBorder="1" applyAlignment="1">
      <alignment horizontal="center" vertical="center"/>
    </xf>
    <xf numFmtId="0" fontId="59" fillId="34" borderId="61" xfId="0" applyFont="1" applyFill="1" applyBorder="1" applyAlignment="1">
      <alignment horizontal="center" vertical="center"/>
    </xf>
    <xf numFmtId="0" fontId="59" fillId="34" borderId="60" xfId="0" applyFont="1" applyFill="1" applyBorder="1" applyAlignment="1">
      <alignment horizontal="center" vertical="center"/>
    </xf>
    <xf numFmtId="0" fontId="60" fillId="0" borderId="47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6" fillId="0" borderId="13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left" vertical="top" wrapText="1"/>
    </xf>
    <xf numFmtId="0" fontId="66" fillId="0" borderId="21" xfId="0" applyFont="1" applyBorder="1" applyAlignment="1">
      <alignment horizontal="left" vertical="top" wrapText="1"/>
    </xf>
    <xf numFmtId="0" fontId="60" fillId="0" borderId="68" xfId="0" applyFont="1" applyBorder="1" applyAlignment="1">
      <alignment horizontal="center" vertical="center"/>
    </xf>
    <xf numFmtId="0" fontId="59" fillId="0" borderId="64" xfId="0" applyNumberFormat="1" applyFont="1" applyBorder="1" applyAlignment="1">
      <alignment horizontal="center" vertical="center"/>
    </xf>
    <xf numFmtId="0" fontId="59" fillId="0" borderId="66" xfId="0" applyNumberFormat="1" applyFont="1" applyBorder="1" applyAlignment="1">
      <alignment horizontal="center" vertical="center"/>
    </xf>
    <xf numFmtId="0" fontId="60" fillId="2" borderId="64" xfId="0" applyFont="1" applyFill="1" applyBorder="1" applyAlignment="1">
      <alignment horizontal="left" vertical="center"/>
    </xf>
    <xf numFmtId="0" fontId="60" fillId="2" borderId="66" xfId="0" applyFont="1" applyFill="1" applyBorder="1" applyAlignment="1">
      <alignment horizontal="left" vertical="center"/>
    </xf>
    <xf numFmtId="0" fontId="59" fillId="0" borderId="55" xfId="0" applyFont="1" applyBorder="1" applyAlignment="1">
      <alignment horizontal="left" vertical="center" wrapText="1"/>
    </xf>
    <xf numFmtId="0" fontId="59" fillId="0" borderId="61" xfId="0" applyFont="1" applyBorder="1" applyAlignment="1">
      <alignment horizontal="left" vertical="center" wrapText="1"/>
    </xf>
    <xf numFmtId="0" fontId="59" fillId="0" borderId="56" xfId="0" applyFont="1" applyBorder="1" applyAlignment="1">
      <alignment horizontal="left" vertical="center" wrapText="1"/>
    </xf>
    <xf numFmtId="0" fontId="59" fillId="3" borderId="55" xfId="0" applyFont="1" applyFill="1" applyBorder="1" applyAlignment="1">
      <alignment horizontal="center" vertical="center" wrapText="1"/>
    </xf>
    <xf numFmtId="0" fontId="59" fillId="3" borderId="61" xfId="0" applyFont="1" applyFill="1" applyBorder="1" applyAlignment="1">
      <alignment horizontal="center" vertical="center" wrapText="1"/>
    </xf>
    <xf numFmtId="0" fontId="59" fillId="3" borderId="56" xfId="0" applyFont="1" applyFill="1" applyBorder="1" applyAlignment="1">
      <alignment horizontal="center" vertical="center" wrapText="1"/>
    </xf>
    <xf numFmtId="0" fontId="59" fillId="3" borderId="49" xfId="0" applyFont="1" applyFill="1" applyBorder="1" applyAlignment="1">
      <alignment horizontal="center" vertical="center"/>
    </xf>
    <xf numFmtId="0" fontId="59" fillId="3" borderId="51" xfId="0" applyFont="1" applyFill="1" applyBorder="1" applyAlignment="1">
      <alignment horizontal="center" vertical="center"/>
    </xf>
    <xf numFmtId="0" fontId="59" fillId="3" borderId="50" xfId="0" applyFont="1" applyFill="1" applyBorder="1" applyAlignment="1">
      <alignment horizontal="center" vertical="center"/>
    </xf>
    <xf numFmtId="0" fontId="59" fillId="3" borderId="42" xfId="0" applyFont="1" applyFill="1" applyBorder="1" applyAlignment="1">
      <alignment horizontal="center" vertical="center" wrapText="1"/>
    </xf>
    <xf numFmtId="0" fontId="59" fillId="3" borderId="4" xfId="0" applyFont="1" applyFill="1" applyBorder="1" applyAlignment="1">
      <alignment horizontal="center" vertical="center" wrapText="1"/>
    </xf>
    <xf numFmtId="0" fontId="59" fillId="3" borderId="16" xfId="0" applyFont="1" applyFill="1" applyBorder="1" applyAlignment="1">
      <alignment horizontal="center" vertical="center" wrapText="1"/>
    </xf>
    <xf numFmtId="0" fontId="59" fillId="3" borderId="52" xfId="0" applyFont="1" applyFill="1" applyBorder="1" applyAlignment="1">
      <alignment horizontal="center" vertical="center"/>
    </xf>
    <xf numFmtId="0" fontId="59" fillId="3" borderId="54" xfId="0" applyFont="1" applyFill="1" applyBorder="1" applyAlignment="1">
      <alignment horizontal="center" vertical="center"/>
    </xf>
    <xf numFmtId="0" fontId="59" fillId="3" borderId="53" xfId="0" applyFont="1" applyFill="1" applyBorder="1" applyAlignment="1">
      <alignment horizontal="center" vertical="center"/>
    </xf>
    <xf numFmtId="0" fontId="59" fillId="3" borderId="59" xfId="0" applyFont="1" applyFill="1" applyBorder="1" applyAlignment="1">
      <alignment horizontal="center" vertical="center"/>
    </xf>
    <xf numFmtId="0" fontId="59" fillId="3" borderId="60" xfId="0" applyFont="1" applyFill="1" applyBorder="1" applyAlignment="1">
      <alignment horizontal="center" vertical="center"/>
    </xf>
    <xf numFmtId="0" fontId="59" fillId="3" borderId="42" xfId="0" applyFont="1" applyFill="1" applyBorder="1" applyAlignment="1">
      <alignment horizontal="center" vertical="center"/>
    </xf>
    <xf numFmtId="0" fontId="59" fillId="3" borderId="16" xfId="0" applyFont="1" applyFill="1" applyBorder="1" applyAlignment="1">
      <alignment horizontal="center" vertical="center"/>
    </xf>
    <xf numFmtId="0" fontId="60" fillId="0" borderId="64" xfId="0" applyFont="1" applyBorder="1" applyAlignment="1">
      <alignment horizontal="center" vertical="center"/>
    </xf>
    <xf numFmtId="0" fontId="60" fillId="0" borderId="65" xfId="0" applyFont="1" applyBorder="1" applyAlignment="1">
      <alignment horizontal="center" vertical="center"/>
    </xf>
    <xf numFmtId="0" fontId="60" fillId="0" borderId="66" xfId="0" applyFont="1" applyBorder="1" applyAlignment="1">
      <alignment horizontal="center" vertical="center"/>
    </xf>
    <xf numFmtId="0" fontId="59" fillId="3" borderId="49" xfId="0" applyFont="1" applyFill="1" applyBorder="1" applyAlignment="1">
      <alignment horizontal="center" vertical="center" wrapText="1"/>
    </xf>
    <xf numFmtId="0" fontId="59" fillId="3" borderId="51" xfId="0" applyFont="1" applyFill="1" applyBorder="1" applyAlignment="1">
      <alignment horizontal="center" vertical="center" wrapText="1"/>
    </xf>
    <xf numFmtId="0" fontId="59" fillId="3" borderId="50" xfId="0" applyFont="1" applyFill="1" applyBorder="1" applyAlignment="1">
      <alignment horizontal="center" vertical="center" wrapText="1"/>
    </xf>
    <xf numFmtId="0" fontId="60" fillId="3" borderId="42" xfId="0" applyFont="1" applyFill="1" applyBorder="1" applyAlignment="1">
      <alignment horizontal="center" vertical="center"/>
    </xf>
    <xf numFmtId="0" fontId="60" fillId="3" borderId="16" xfId="0" applyFont="1" applyFill="1" applyBorder="1" applyAlignment="1">
      <alignment horizontal="center" vertical="center"/>
    </xf>
    <xf numFmtId="0" fontId="60" fillId="3" borderId="4" xfId="0" applyFont="1" applyFill="1" applyBorder="1" applyAlignment="1">
      <alignment horizontal="center" vertical="center"/>
    </xf>
    <xf numFmtId="0" fontId="59" fillId="3" borderId="59" xfId="0" applyFont="1" applyFill="1" applyBorder="1" applyAlignment="1">
      <alignment horizontal="center" vertical="center" wrapText="1"/>
    </xf>
    <xf numFmtId="0" fontId="59" fillId="3" borderId="60" xfId="0" applyFont="1" applyFill="1" applyBorder="1" applyAlignment="1">
      <alignment horizontal="center" vertical="center" wrapText="1"/>
    </xf>
    <xf numFmtId="0" fontId="59" fillId="3" borderId="46" xfId="0" applyFont="1" applyFill="1" applyBorder="1" applyAlignment="1">
      <alignment horizontal="center" vertical="center"/>
    </xf>
    <xf numFmtId="0" fontId="59" fillId="3" borderId="48" xfId="0" applyFont="1" applyFill="1" applyBorder="1" applyAlignment="1">
      <alignment horizontal="center" vertical="center"/>
    </xf>
    <xf numFmtId="0" fontId="59" fillId="3" borderId="76" xfId="0" applyFont="1" applyFill="1" applyBorder="1" applyAlignment="1">
      <alignment horizontal="center" vertical="center"/>
    </xf>
    <xf numFmtId="0" fontId="59" fillId="3" borderId="77" xfId="0" applyFont="1" applyFill="1" applyBorder="1" applyAlignment="1">
      <alignment horizontal="center" vertical="center"/>
    </xf>
    <xf numFmtId="0" fontId="59" fillId="3" borderId="78" xfId="0" applyFont="1" applyFill="1" applyBorder="1" applyAlignment="1">
      <alignment horizontal="center" vertical="center"/>
    </xf>
    <xf numFmtId="0" fontId="59" fillId="3" borderId="33" xfId="0" applyFont="1" applyFill="1" applyBorder="1" applyAlignment="1">
      <alignment horizontal="center" vertical="center"/>
    </xf>
    <xf numFmtId="0" fontId="59" fillId="3" borderId="34" xfId="0" applyFont="1" applyFill="1" applyBorder="1" applyAlignment="1">
      <alignment horizontal="center" vertical="center"/>
    </xf>
    <xf numFmtId="0" fontId="59" fillId="3" borderId="52" xfId="0" applyFont="1" applyFill="1" applyBorder="1" applyAlignment="1">
      <alignment horizontal="center" vertical="center" wrapText="1"/>
    </xf>
    <xf numFmtId="0" fontId="59" fillId="3" borderId="54" xfId="0" applyFont="1" applyFill="1" applyBorder="1" applyAlignment="1">
      <alignment horizontal="center" vertical="center" wrapText="1"/>
    </xf>
    <xf numFmtId="0" fontId="59" fillId="3" borderId="53" xfId="0" applyFont="1" applyFill="1" applyBorder="1" applyAlignment="1">
      <alignment horizontal="center" vertical="center" wrapText="1"/>
    </xf>
    <xf numFmtId="0" fontId="59" fillId="3" borderId="47" xfId="0" applyFont="1" applyFill="1" applyBorder="1" applyAlignment="1">
      <alignment horizontal="center" vertical="center"/>
    </xf>
    <xf numFmtId="0" fontId="59" fillId="3" borderId="38" xfId="0" applyFont="1" applyFill="1" applyBorder="1" applyAlignment="1">
      <alignment horizontal="center" vertical="center"/>
    </xf>
    <xf numFmtId="0" fontId="59" fillId="3" borderId="46" xfId="0" applyFont="1" applyFill="1" applyBorder="1" applyAlignment="1">
      <alignment horizontal="center" vertical="center" wrapText="1"/>
    </xf>
    <xf numFmtId="0" fontId="59" fillId="3" borderId="47" xfId="0" applyFont="1" applyFill="1" applyBorder="1" applyAlignment="1">
      <alignment horizontal="center" vertical="center" wrapText="1"/>
    </xf>
    <xf numFmtId="0" fontId="59" fillId="3" borderId="48" xfId="0" applyFont="1" applyFill="1" applyBorder="1" applyAlignment="1">
      <alignment horizontal="center" vertical="center" wrapText="1"/>
    </xf>
    <xf numFmtId="43" fontId="59" fillId="0" borderId="52" xfId="43" applyFont="1" applyBorder="1" applyAlignment="1">
      <alignment horizontal="center" vertical="center" wrapText="1"/>
    </xf>
    <xf numFmtId="43" fontId="59" fillId="0" borderId="54" xfId="43" applyFont="1" applyBorder="1" applyAlignment="1">
      <alignment horizontal="center" vertical="center" wrapText="1"/>
    </xf>
    <xf numFmtId="43" fontId="59" fillId="0" borderId="53" xfId="43" applyFont="1" applyBorder="1" applyAlignment="1">
      <alignment horizontal="center" vertical="center" wrapText="1"/>
    </xf>
    <xf numFmtId="43" fontId="59" fillId="0" borderId="52" xfId="43" applyFont="1" applyBorder="1" applyAlignment="1">
      <alignment horizontal="right" vertical="center" wrapText="1"/>
    </xf>
    <xf numFmtId="43" fontId="59" fillId="0" borderId="54" xfId="43" applyFont="1" applyBorder="1" applyAlignment="1">
      <alignment horizontal="right" vertical="center" wrapText="1"/>
    </xf>
    <xf numFmtId="43" fontId="59" fillId="0" borderId="53" xfId="43" applyFont="1" applyBorder="1" applyAlignment="1">
      <alignment horizontal="right" vertical="center" wrapText="1"/>
    </xf>
    <xf numFmtId="43" fontId="59" fillId="0" borderId="49" xfId="43" applyFont="1" applyBorder="1" applyAlignment="1">
      <alignment horizontal="right" vertical="center" wrapText="1"/>
    </xf>
    <xf numFmtId="43" fontId="59" fillId="0" borderId="51" xfId="43" applyFont="1" applyBorder="1" applyAlignment="1">
      <alignment horizontal="right" vertical="center" wrapText="1"/>
    </xf>
    <xf numFmtId="43" fontId="59" fillId="0" borderId="50" xfId="43" applyFont="1" applyBorder="1" applyAlignment="1">
      <alignment horizontal="right" vertical="center" wrapText="1"/>
    </xf>
    <xf numFmtId="43" fontId="59" fillId="0" borderId="49" xfId="43" applyFont="1" applyBorder="1" applyAlignment="1">
      <alignment horizontal="center" vertical="center" wrapText="1"/>
    </xf>
    <xf numFmtId="43" fontId="59" fillId="0" borderId="51" xfId="43" applyFont="1" applyBorder="1" applyAlignment="1">
      <alignment horizontal="center" vertical="center" wrapText="1"/>
    </xf>
    <xf numFmtId="43" fontId="59" fillId="0" borderId="50" xfId="43" applyFont="1" applyBorder="1" applyAlignment="1">
      <alignment horizontal="center" vertical="center" wrapText="1"/>
    </xf>
    <xf numFmtId="0" fontId="59" fillId="0" borderId="61" xfId="0" applyFont="1" applyBorder="1" applyAlignment="1">
      <alignment vertical="center" wrapText="1"/>
    </xf>
    <xf numFmtId="0" fontId="59" fillId="0" borderId="56" xfId="0" applyFont="1" applyBorder="1" applyAlignment="1">
      <alignment vertical="center" wrapText="1"/>
    </xf>
    <xf numFmtId="0" fontId="60" fillId="0" borderId="64" xfId="0" applyNumberFormat="1" applyFont="1" applyBorder="1" applyAlignment="1">
      <alignment horizontal="center" vertical="center"/>
    </xf>
    <xf numFmtId="0" fontId="60" fillId="0" borderId="66" xfId="0" applyNumberFormat="1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60" fillId="0" borderId="55" xfId="0" applyNumberFormat="1" applyFont="1" applyBorder="1" applyAlignment="1">
      <alignment horizontal="center" vertical="center"/>
    </xf>
    <xf numFmtId="43" fontId="60" fillId="0" borderId="42" xfId="43" applyFont="1" applyBorder="1" applyAlignment="1">
      <alignment horizontal="center" vertical="top" wrapText="1"/>
    </xf>
    <xf numFmtId="43" fontId="60" fillId="0" borderId="4" xfId="43" applyFont="1" applyBorder="1" applyAlignment="1">
      <alignment horizontal="center" vertical="top" wrapText="1"/>
    </xf>
    <xf numFmtId="43" fontId="60" fillId="0" borderId="16" xfId="43" applyFont="1" applyBorder="1" applyAlignment="1">
      <alignment horizontal="center" vertical="top" wrapText="1"/>
    </xf>
    <xf numFmtId="0" fontId="63" fillId="33" borderId="0" xfId="60" applyFont="1" applyFill="1" applyBorder="1" applyAlignment="1">
      <alignment horizontal="center" vertical="center"/>
      <protection/>
    </xf>
    <xf numFmtId="0" fontId="63" fillId="33" borderId="38" xfId="60" applyFont="1" applyFill="1" applyBorder="1" applyAlignment="1">
      <alignment horizontal="center" vertical="center"/>
      <protection/>
    </xf>
    <xf numFmtId="3" fontId="59" fillId="33" borderId="12" xfId="0" applyNumberFormat="1" applyFont="1" applyFill="1" applyBorder="1" applyAlignment="1">
      <alignment horizontal="center" vertical="top" wrapText="1"/>
    </xf>
    <xf numFmtId="0" fontId="59" fillId="33" borderId="79" xfId="0" applyFont="1" applyFill="1" applyBorder="1" applyAlignment="1">
      <alignment horizontal="center" vertical="top" wrapText="1"/>
    </xf>
    <xf numFmtId="0" fontId="59" fillId="33" borderId="26" xfId="0" applyFont="1" applyFill="1" applyBorder="1" applyAlignment="1">
      <alignment horizontal="center" vertical="top" wrapText="1"/>
    </xf>
    <xf numFmtId="0" fontId="59" fillId="33" borderId="27" xfId="0" applyFont="1" applyFill="1" applyBorder="1" applyAlignment="1">
      <alignment horizontal="center" vertical="top" wrapText="1"/>
    </xf>
    <xf numFmtId="3" fontId="59" fillId="33" borderId="13" xfId="0" applyNumberFormat="1" applyFont="1" applyFill="1" applyBorder="1" applyAlignment="1">
      <alignment horizontal="center" vertical="top" wrapText="1"/>
    </xf>
    <xf numFmtId="3" fontId="59" fillId="33" borderId="23" xfId="0" applyNumberFormat="1" applyFont="1" applyFill="1" applyBorder="1" applyAlignment="1">
      <alignment horizontal="center" vertical="top" wrapText="1"/>
    </xf>
    <xf numFmtId="3" fontId="59" fillId="33" borderId="21" xfId="0" applyNumberFormat="1" applyFont="1" applyFill="1" applyBorder="1" applyAlignment="1">
      <alignment horizontal="center" vertical="top" wrapText="1"/>
    </xf>
    <xf numFmtId="0" fontId="59" fillId="33" borderId="80" xfId="0" applyFont="1" applyFill="1" applyBorder="1" applyAlignment="1">
      <alignment horizontal="center" vertical="top" wrapText="1"/>
    </xf>
    <xf numFmtId="0" fontId="59" fillId="33" borderId="81" xfId="0" applyFont="1" applyFill="1" applyBorder="1" applyAlignment="1">
      <alignment horizontal="center" vertical="top" wrapText="1"/>
    </xf>
    <xf numFmtId="0" fontId="69" fillId="0" borderId="0" xfId="0" applyFont="1" applyAlignment="1">
      <alignment horizontal="left" vertic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75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Explanatory Text" xfId="49"/>
    <cellStyle name="Good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น้บะภฒ_95" xfId="68"/>
    <cellStyle name="ปกติ 2" xfId="69"/>
    <cellStyle name="ปกติ 3" xfId="70"/>
    <cellStyle name="ปกติ 4" xfId="71"/>
    <cellStyle name="ปกติ 5" xfId="72"/>
    <cellStyle name="ปกติ 6" xfId="73"/>
    <cellStyle name="ปกติ_รวม-กองกลาง" xfId="74"/>
    <cellStyle name="ฤธถ [0]_95" xfId="75"/>
    <cellStyle name="ฤธถ_95" xfId="76"/>
    <cellStyle name="ล๋ศญ [0]_95" xfId="77"/>
    <cellStyle name="ล๋ศญ_95" xfId="78"/>
    <cellStyle name="วฅมุ_4ฟ๙ฝวภ๛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</xdr:col>
      <xdr:colOff>133350</xdr:colOff>
      <xdr:row>2</xdr:row>
      <xdr:rowOff>209550</xdr:rowOff>
    </xdr:to>
    <xdr:pic>
      <xdr:nvPicPr>
        <xdr:cNvPr id="1" name="Picture 15" descr="คำอธิบาย: แบบที่ 1"/>
        <xdr:cNvPicPr preferRelativeResize="1">
          <a:picLocks noChangeAspect="1"/>
        </xdr:cNvPicPr>
      </xdr:nvPicPr>
      <xdr:blipFill>
        <a:blip r:embed="rId1"/>
        <a:srcRect l="6449" t="8532" r="12423"/>
        <a:stretch>
          <a:fillRect/>
        </a:stretch>
      </xdr:blipFill>
      <xdr:spPr>
        <a:xfrm>
          <a:off x="66675" y="47625"/>
          <a:ext cx="638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</xdr:col>
      <xdr:colOff>133350</xdr:colOff>
      <xdr:row>2</xdr:row>
      <xdr:rowOff>209550</xdr:rowOff>
    </xdr:to>
    <xdr:pic>
      <xdr:nvPicPr>
        <xdr:cNvPr id="1" name="Picture 15" descr="คำอธิบาย: แบบที่ 1"/>
        <xdr:cNvPicPr preferRelativeResize="1">
          <a:picLocks noChangeAspect="1"/>
        </xdr:cNvPicPr>
      </xdr:nvPicPr>
      <xdr:blipFill>
        <a:blip r:embed="rId1"/>
        <a:srcRect l="6449" t="8532" r="12423"/>
        <a:stretch>
          <a:fillRect/>
        </a:stretch>
      </xdr:blipFill>
      <xdr:spPr>
        <a:xfrm>
          <a:off x="66675" y="47625"/>
          <a:ext cx="638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</xdr:col>
      <xdr:colOff>133350</xdr:colOff>
      <xdr:row>2</xdr:row>
      <xdr:rowOff>209550</xdr:rowOff>
    </xdr:to>
    <xdr:pic>
      <xdr:nvPicPr>
        <xdr:cNvPr id="1" name="Picture 15" descr="คำอธิบาย: แบบที่ 1"/>
        <xdr:cNvPicPr preferRelativeResize="1">
          <a:picLocks noChangeAspect="1"/>
        </xdr:cNvPicPr>
      </xdr:nvPicPr>
      <xdr:blipFill>
        <a:blip r:embed="rId1"/>
        <a:srcRect l="6449" t="8532" r="12423"/>
        <a:stretch>
          <a:fillRect/>
        </a:stretch>
      </xdr:blipFill>
      <xdr:spPr>
        <a:xfrm>
          <a:off x="66675" y="47625"/>
          <a:ext cx="638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tabSelected="1" workbookViewId="0" topLeftCell="A1">
      <selection activeCell="E9" sqref="E9:L9"/>
    </sheetView>
  </sheetViews>
  <sheetFormatPr defaultColWidth="8.796875" defaultRowHeight="18.75"/>
  <cols>
    <col min="1" max="1" width="6" style="1" customWidth="1"/>
    <col min="2" max="2" width="4.5" style="1" customWidth="1"/>
    <col min="3" max="3" width="1.796875" style="1" customWidth="1"/>
    <col min="4" max="4" width="4.296875" style="1" customWidth="1"/>
    <col min="5" max="5" width="1" style="1" customWidth="1"/>
    <col min="6" max="7" width="2.796875" style="1" customWidth="1"/>
    <col min="8" max="8" width="3.5" style="1" customWidth="1"/>
    <col min="9" max="11" width="2.09765625" style="1" customWidth="1"/>
    <col min="12" max="12" width="3.69921875" style="1" customWidth="1"/>
    <col min="13" max="13" width="8.296875" style="1" customWidth="1"/>
    <col min="14" max="14" width="1.2890625" style="1" customWidth="1"/>
    <col min="15" max="15" width="5.8984375" style="1" customWidth="1"/>
    <col min="16" max="16" width="6" style="1" customWidth="1"/>
    <col min="17" max="18" width="3" style="1" customWidth="1"/>
    <col min="19" max="19" width="7.296875" style="1" customWidth="1"/>
    <col min="20" max="20" width="3" style="23" customWidth="1"/>
    <col min="21" max="21" width="2.69921875" style="23" customWidth="1"/>
    <col min="22" max="22" width="10.8984375" style="1" customWidth="1"/>
    <col min="23" max="23" width="9.796875" style="1" customWidth="1"/>
    <col min="24" max="24" width="10.8984375" style="1" customWidth="1"/>
    <col min="25" max="25" width="8.3984375" style="1" customWidth="1"/>
    <col min="26" max="26" width="10.59765625" style="1" customWidth="1"/>
    <col min="27" max="27" width="9.296875" style="1" customWidth="1"/>
    <col min="28" max="28" width="11.19921875" style="1" customWidth="1"/>
    <col min="29" max="16384" width="8.796875" style="1" customWidth="1"/>
  </cols>
  <sheetData>
    <row r="1" spans="20:21" ht="10.5" customHeight="1">
      <c r="T1" s="28"/>
      <c r="U1" s="28"/>
    </row>
    <row r="2" spans="1:21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81" t="s">
        <v>552</v>
      </c>
      <c r="S2" s="281"/>
      <c r="T2" s="28"/>
      <c r="U2" s="28"/>
    </row>
    <row r="3" spans="1:28" ht="18" customHeight="1">
      <c r="A3" s="282" t="s">
        <v>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"/>
      <c r="U3" s="116" t="s">
        <v>526</v>
      </c>
      <c r="V3" s="319" t="s">
        <v>90</v>
      </c>
      <c r="W3" s="319"/>
      <c r="X3" s="319"/>
      <c r="Y3" s="319"/>
      <c r="Z3" s="319"/>
      <c r="AA3" s="319"/>
      <c r="AB3" s="319"/>
    </row>
    <row r="4" spans="1:28" s="3" customFormat="1" ht="24.75" customHeight="1">
      <c r="A4" s="280" t="s">
        <v>46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3"/>
      <c r="M4" s="284"/>
      <c r="N4" s="284"/>
      <c r="O4" s="284"/>
      <c r="P4" s="285"/>
      <c r="Q4" s="5" t="s">
        <v>26</v>
      </c>
      <c r="R4" s="286"/>
      <c r="S4" s="287"/>
      <c r="T4" s="28"/>
      <c r="U4" s="116"/>
      <c r="V4" s="22" t="s">
        <v>71</v>
      </c>
      <c r="W4" s="22" t="s">
        <v>72</v>
      </c>
      <c r="X4" s="22" t="s">
        <v>73</v>
      </c>
      <c r="Y4" s="22" t="s">
        <v>74</v>
      </c>
      <c r="Z4" s="22" t="s">
        <v>75</v>
      </c>
      <c r="AA4" s="22" t="s">
        <v>76</v>
      </c>
      <c r="AB4" s="22" t="s">
        <v>77</v>
      </c>
    </row>
    <row r="5" spans="1:28" s="3" customFormat="1" ht="21.75">
      <c r="A5" s="259" t="s">
        <v>17</v>
      </c>
      <c r="B5" s="259"/>
      <c r="C5" s="259"/>
      <c r="D5" s="259"/>
      <c r="E5" s="259"/>
      <c r="F5" s="260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2"/>
      <c r="T5" s="116" t="s">
        <v>379</v>
      </c>
      <c r="U5" s="116"/>
      <c r="V5" s="22" t="s">
        <v>78</v>
      </c>
      <c r="W5" s="22" t="s">
        <v>79</v>
      </c>
      <c r="X5" s="22" t="s">
        <v>83</v>
      </c>
      <c r="Y5" s="22" t="s">
        <v>80</v>
      </c>
      <c r="Z5" s="22" t="s">
        <v>81</v>
      </c>
      <c r="AA5" s="22" t="s">
        <v>84</v>
      </c>
      <c r="AB5" s="22" t="s">
        <v>82</v>
      </c>
    </row>
    <row r="6" spans="1:26" s="3" customFormat="1" ht="19.5" customHeight="1">
      <c r="A6" s="288" t="s">
        <v>34</v>
      </c>
      <c r="B6" s="288"/>
      <c r="C6" s="288"/>
      <c r="D6" s="269">
        <v>0</v>
      </c>
      <c r="E6" s="270"/>
      <c r="F6" s="270"/>
      <c r="G6" s="270"/>
      <c r="H6" s="271"/>
      <c r="I6" s="272" t="s">
        <v>7</v>
      </c>
      <c r="J6" s="272"/>
      <c r="K6" s="272"/>
      <c r="L6" s="259" t="s">
        <v>22</v>
      </c>
      <c r="M6" s="259"/>
      <c r="N6" s="259"/>
      <c r="O6" s="259"/>
      <c r="P6" s="273"/>
      <c r="Q6" s="274"/>
      <c r="R6" s="275"/>
      <c r="S6" s="276"/>
      <c r="T6" s="116"/>
      <c r="U6" s="116"/>
      <c r="V6" s="320" t="s">
        <v>89</v>
      </c>
      <c r="W6" s="320"/>
      <c r="X6" s="320"/>
      <c r="Y6" s="320"/>
      <c r="Z6" s="320"/>
    </row>
    <row r="7" spans="1:27" s="3" customFormat="1" ht="19.5" customHeight="1">
      <c r="A7" s="259" t="s">
        <v>380</v>
      </c>
      <c r="B7" s="259"/>
      <c r="C7" s="259"/>
      <c r="D7" s="259"/>
      <c r="E7" s="259"/>
      <c r="F7" s="259"/>
      <c r="G7" s="277"/>
      <c r="H7" s="278"/>
      <c r="I7" s="278"/>
      <c r="J7" s="278"/>
      <c r="K7" s="278"/>
      <c r="L7" s="278"/>
      <c r="M7" s="279"/>
      <c r="N7" s="304" t="s">
        <v>27</v>
      </c>
      <c r="O7" s="304"/>
      <c r="P7" s="305"/>
      <c r="Q7" s="306"/>
      <c r="R7" s="306"/>
      <c r="S7" s="307"/>
      <c r="T7" s="116"/>
      <c r="U7" s="116"/>
      <c r="V7" s="321" t="s">
        <v>57</v>
      </c>
      <c r="W7" s="323"/>
      <c r="X7" s="321" t="s">
        <v>27</v>
      </c>
      <c r="Y7" s="322"/>
      <c r="Z7" s="323"/>
      <c r="AA7" s="20"/>
    </row>
    <row r="8" spans="1:27" s="3" customFormat="1" ht="19.5" customHeight="1">
      <c r="A8" s="5" t="s">
        <v>35</v>
      </c>
      <c r="B8" s="5"/>
      <c r="C8" s="5"/>
      <c r="D8" s="74"/>
      <c r="E8" s="251"/>
      <c r="F8" s="252"/>
      <c r="G8" s="252"/>
      <c r="H8" s="252"/>
      <c r="I8" s="252"/>
      <c r="J8" s="252"/>
      <c r="K8" s="252"/>
      <c r="L8" s="253"/>
      <c r="M8" s="423" t="s">
        <v>556</v>
      </c>
      <c r="N8" s="238"/>
      <c r="O8" s="239"/>
      <c r="P8" s="75" t="s">
        <v>28</v>
      </c>
      <c r="Q8" s="240"/>
      <c r="R8" s="241"/>
      <c r="S8" s="242"/>
      <c r="T8" s="116"/>
      <c r="U8" s="116"/>
      <c r="V8" s="311" t="s">
        <v>85</v>
      </c>
      <c r="W8" s="312"/>
      <c r="X8" s="327" t="s">
        <v>58</v>
      </c>
      <c r="Y8" s="328"/>
      <c r="Z8" s="329"/>
      <c r="AA8" s="19"/>
    </row>
    <row r="9" spans="1:27" s="3" customFormat="1" ht="19.5" customHeight="1">
      <c r="A9" s="280" t="s">
        <v>36</v>
      </c>
      <c r="B9" s="280"/>
      <c r="C9" s="280"/>
      <c r="D9" s="273"/>
      <c r="E9" s="251"/>
      <c r="F9" s="252"/>
      <c r="G9" s="252"/>
      <c r="H9" s="252"/>
      <c r="I9" s="252"/>
      <c r="J9" s="252"/>
      <c r="K9" s="252"/>
      <c r="L9" s="253"/>
      <c r="M9" s="423" t="s">
        <v>556</v>
      </c>
      <c r="N9" s="240">
        <f>N8</f>
        <v>0</v>
      </c>
      <c r="O9" s="242"/>
      <c r="P9" s="75" t="s">
        <v>28</v>
      </c>
      <c r="Q9" s="240"/>
      <c r="R9" s="241"/>
      <c r="S9" s="242"/>
      <c r="T9" s="116"/>
      <c r="U9" s="116"/>
      <c r="V9" s="298" t="s">
        <v>59</v>
      </c>
      <c r="W9" s="300"/>
      <c r="X9" s="316" t="s">
        <v>86</v>
      </c>
      <c r="Y9" s="317"/>
      <c r="Z9" s="318"/>
      <c r="AA9" s="19"/>
    </row>
    <row r="10" spans="1:29" s="3" customFormat="1" ht="19.5" customHeight="1">
      <c r="A10" s="5" t="s">
        <v>25</v>
      </c>
      <c r="B10" s="5"/>
      <c r="C10" s="251"/>
      <c r="D10" s="252"/>
      <c r="E10" s="252"/>
      <c r="F10" s="252"/>
      <c r="G10" s="252"/>
      <c r="H10" s="252"/>
      <c r="I10" s="252"/>
      <c r="J10" s="252"/>
      <c r="K10" s="253"/>
      <c r="L10" s="254" t="s">
        <v>33</v>
      </c>
      <c r="M10" s="255"/>
      <c r="N10" s="256"/>
      <c r="O10" s="257"/>
      <c r="P10" s="258"/>
      <c r="Q10" s="216" t="s">
        <v>24</v>
      </c>
      <c r="R10" s="217"/>
      <c r="S10" s="76"/>
      <c r="T10" s="116"/>
      <c r="U10" s="116"/>
      <c r="V10" s="77"/>
      <c r="W10" s="78"/>
      <c r="X10" s="330" t="s">
        <v>64</v>
      </c>
      <c r="Y10" s="331"/>
      <c r="Z10" s="332"/>
      <c r="AA10" s="20"/>
      <c r="AB10" s="1"/>
      <c r="AC10" s="1"/>
    </row>
    <row r="11" spans="1:27" s="3" customFormat="1" ht="19.5" customHeight="1">
      <c r="A11" s="218" t="s">
        <v>37</v>
      </c>
      <c r="B11" s="218"/>
      <c r="C11" s="218"/>
      <c r="D11" s="218"/>
      <c r="E11" s="218"/>
      <c r="F11" s="218"/>
      <c r="G11" s="219"/>
      <c r="H11" s="263"/>
      <c r="I11" s="264"/>
      <c r="J11" s="264"/>
      <c r="K11" s="264"/>
      <c r="L11" s="265"/>
      <c r="M11" s="266"/>
      <c r="N11" s="267" t="s">
        <v>23</v>
      </c>
      <c r="O11" s="268"/>
      <c r="P11" s="263"/>
      <c r="Q11" s="265"/>
      <c r="R11" s="265"/>
      <c r="S11" s="266"/>
      <c r="T11" s="116"/>
      <c r="U11" s="116"/>
      <c r="V11" s="79"/>
      <c r="W11" s="80"/>
      <c r="X11" s="289" t="s">
        <v>62</v>
      </c>
      <c r="Y11" s="290"/>
      <c r="Z11" s="291"/>
      <c r="AA11" s="20"/>
    </row>
    <row r="12" spans="1:27" ht="17.25" customHeight="1">
      <c r="A12" s="234" t="s">
        <v>38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116"/>
      <c r="U12" s="116"/>
      <c r="V12" s="298" t="s">
        <v>56</v>
      </c>
      <c r="W12" s="300"/>
      <c r="X12" s="292" t="s">
        <v>61</v>
      </c>
      <c r="Y12" s="293"/>
      <c r="Z12" s="294"/>
      <c r="AA12" s="19"/>
    </row>
    <row r="13" spans="1:27" ht="15.75" customHeight="1">
      <c r="A13" s="202" t="s">
        <v>10</v>
      </c>
      <c r="B13" s="204"/>
      <c r="C13" s="202" t="s">
        <v>8</v>
      </c>
      <c r="D13" s="203"/>
      <c r="E13" s="203"/>
      <c r="F13" s="203"/>
      <c r="G13" s="204"/>
      <c r="H13" s="202" t="s">
        <v>548</v>
      </c>
      <c r="I13" s="203"/>
      <c r="J13" s="203"/>
      <c r="K13" s="203"/>
      <c r="L13" s="204"/>
      <c r="M13" s="202" t="s">
        <v>9</v>
      </c>
      <c r="N13" s="203"/>
      <c r="O13" s="204"/>
      <c r="P13" s="202" t="s">
        <v>47</v>
      </c>
      <c r="Q13" s="203"/>
      <c r="R13" s="204"/>
      <c r="S13" s="244" t="s">
        <v>15</v>
      </c>
      <c r="T13" s="116"/>
      <c r="U13" s="116"/>
      <c r="V13" s="81"/>
      <c r="W13" s="82"/>
      <c r="X13" s="324" t="s">
        <v>91</v>
      </c>
      <c r="Y13" s="325"/>
      <c r="Z13" s="326"/>
      <c r="AA13" s="19"/>
    </row>
    <row r="14" spans="1:27" ht="3.75" customHeight="1">
      <c r="A14" s="205"/>
      <c r="B14" s="207"/>
      <c r="C14" s="205"/>
      <c r="D14" s="206"/>
      <c r="E14" s="206"/>
      <c r="F14" s="206"/>
      <c r="G14" s="207"/>
      <c r="H14" s="205"/>
      <c r="I14" s="206"/>
      <c r="J14" s="206"/>
      <c r="K14" s="206"/>
      <c r="L14" s="207"/>
      <c r="M14" s="205"/>
      <c r="N14" s="206"/>
      <c r="O14" s="207"/>
      <c r="P14" s="205"/>
      <c r="Q14" s="206"/>
      <c r="R14" s="207"/>
      <c r="S14" s="245"/>
      <c r="T14" s="116"/>
      <c r="U14" s="116"/>
      <c r="V14" s="81"/>
      <c r="W14" s="82"/>
      <c r="X14" s="83"/>
      <c r="Y14" s="84"/>
      <c r="Z14" s="85"/>
      <c r="AA14" s="19"/>
    </row>
    <row r="15" spans="1:27" ht="21" customHeight="1">
      <c r="A15" s="236"/>
      <c r="B15" s="237"/>
      <c r="C15" s="247" t="s">
        <v>13</v>
      </c>
      <c r="D15" s="248"/>
      <c r="E15" s="248"/>
      <c r="F15" s="248"/>
      <c r="G15" s="249"/>
      <c r="H15" s="247" t="s">
        <v>14</v>
      </c>
      <c r="I15" s="248"/>
      <c r="J15" s="248"/>
      <c r="K15" s="248"/>
      <c r="L15" s="249"/>
      <c r="M15" s="250" t="s">
        <v>44</v>
      </c>
      <c r="N15" s="248"/>
      <c r="O15" s="249"/>
      <c r="P15" s="236"/>
      <c r="Q15" s="243"/>
      <c r="R15" s="237"/>
      <c r="S15" s="246"/>
      <c r="T15" s="116"/>
      <c r="U15" s="116"/>
      <c r="V15" s="81"/>
      <c r="W15" s="82"/>
      <c r="X15" s="301" t="s">
        <v>62</v>
      </c>
      <c r="Y15" s="302"/>
      <c r="Z15" s="303"/>
      <c r="AA15" s="20"/>
    </row>
    <row r="16" spans="1:27" ht="24.75" customHeight="1">
      <c r="A16" s="208" t="s">
        <v>1</v>
      </c>
      <c r="B16" s="209"/>
      <c r="C16" s="210">
        <v>0</v>
      </c>
      <c r="D16" s="211"/>
      <c r="E16" s="211"/>
      <c r="F16" s="211"/>
      <c r="G16" s="212"/>
      <c r="H16" s="210">
        <v>0</v>
      </c>
      <c r="I16" s="211"/>
      <c r="J16" s="211"/>
      <c r="K16" s="211"/>
      <c r="L16" s="212"/>
      <c r="M16" s="213">
        <f>C16-H16</f>
        <v>0</v>
      </c>
      <c r="N16" s="214"/>
      <c r="O16" s="215"/>
      <c r="P16" s="171"/>
      <c r="Q16" s="172"/>
      <c r="R16" s="173"/>
      <c r="S16" s="220" t="s">
        <v>16</v>
      </c>
      <c r="T16" s="116"/>
      <c r="U16" s="116"/>
      <c r="V16" s="86"/>
      <c r="W16" s="87"/>
      <c r="X16" s="289" t="s">
        <v>63</v>
      </c>
      <c r="Y16" s="290"/>
      <c r="Z16" s="291"/>
      <c r="AA16" s="20"/>
    </row>
    <row r="17" spans="1:27" ht="24.75" customHeight="1">
      <c r="A17" s="223" t="s">
        <v>11</v>
      </c>
      <c r="B17" s="224"/>
      <c r="C17" s="225">
        <f>SUM(D6)</f>
        <v>0</v>
      </c>
      <c r="D17" s="226"/>
      <c r="E17" s="226"/>
      <c r="F17" s="226"/>
      <c r="G17" s="227"/>
      <c r="H17" s="228">
        <f>SUM(M29)</f>
        <v>0</v>
      </c>
      <c r="I17" s="229"/>
      <c r="J17" s="229"/>
      <c r="K17" s="229"/>
      <c r="L17" s="230"/>
      <c r="M17" s="231">
        <f>C17-H17</f>
        <v>0</v>
      </c>
      <c r="N17" s="232"/>
      <c r="O17" s="233"/>
      <c r="P17" s="174"/>
      <c r="Q17" s="175"/>
      <c r="R17" s="176"/>
      <c r="S17" s="221"/>
      <c r="T17" s="116"/>
      <c r="U17" s="116"/>
      <c r="V17" s="298" t="s">
        <v>60</v>
      </c>
      <c r="W17" s="300"/>
      <c r="X17" s="313" t="s">
        <v>61</v>
      </c>
      <c r="Y17" s="314"/>
      <c r="Z17" s="315"/>
      <c r="AA17" s="7"/>
    </row>
    <row r="18" spans="1:27" ht="24.75" customHeight="1">
      <c r="A18" s="189" t="s">
        <v>2</v>
      </c>
      <c r="B18" s="190"/>
      <c r="C18" s="191">
        <v>0</v>
      </c>
      <c r="D18" s="192"/>
      <c r="E18" s="192"/>
      <c r="F18" s="192"/>
      <c r="G18" s="193"/>
      <c r="H18" s="191">
        <v>0</v>
      </c>
      <c r="I18" s="192"/>
      <c r="J18" s="192"/>
      <c r="K18" s="192"/>
      <c r="L18" s="193"/>
      <c r="M18" s="194">
        <f>C18-H18</f>
        <v>0</v>
      </c>
      <c r="N18" s="195"/>
      <c r="O18" s="196"/>
      <c r="P18" s="177"/>
      <c r="Q18" s="178"/>
      <c r="R18" s="179"/>
      <c r="S18" s="221"/>
      <c r="T18" s="116"/>
      <c r="U18" s="116"/>
      <c r="V18" s="86"/>
      <c r="W18" s="87"/>
      <c r="X18" s="295" t="s">
        <v>68</v>
      </c>
      <c r="Y18" s="296"/>
      <c r="Z18" s="297"/>
      <c r="AA18" s="19"/>
    </row>
    <row r="19" spans="1:27" ht="27" customHeight="1">
      <c r="A19" s="197" t="s">
        <v>3</v>
      </c>
      <c r="B19" s="198"/>
      <c r="C19" s="199">
        <f>SUM(C16:C18)</f>
        <v>0</v>
      </c>
      <c r="D19" s="200"/>
      <c r="E19" s="200"/>
      <c r="F19" s="200"/>
      <c r="G19" s="201"/>
      <c r="H19" s="199">
        <f>SUM(H16:H18)</f>
        <v>0</v>
      </c>
      <c r="I19" s="200"/>
      <c r="J19" s="200"/>
      <c r="K19" s="200"/>
      <c r="L19" s="201"/>
      <c r="M19" s="199">
        <f>SUM(M16:M18)</f>
        <v>0</v>
      </c>
      <c r="N19" s="200"/>
      <c r="O19" s="201"/>
      <c r="P19" s="160" t="e">
        <f>SUM(H19/C19)</f>
        <v>#DIV/0!</v>
      </c>
      <c r="Q19" s="161"/>
      <c r="R19" s="162"/>
      <c r="S19" s="222"/>
      <c r="T19" s="116"/>
      <c r="U19" s="116"/>
      <c r="V19" s="298" t="s">
        <v>65</v>
      </c>
      <c r="W19" s="300"/>
      <c r="X19" s="316" t="s">
        <v>67</v>
      </c>
      <c r="Y19" s="317"/>
      <c r="Z19" s="318"/>
      <c r="AA19" s="7"/>
    </row>
    <row r="20" spans="1:27" s="6" customFormat="1" ht="15.75" customHeight="1">
      <c r="A20" s="4" t="s">
        <v>21</v>
      </c>
      <c r="B20" s="5"/>
      <c r="C20" s="6" t="s">
        <v>4</v>
      </c>
      <c r="T20" s="116"/>
      <c r="U20" s="116"/>
      <c r="V20" s="86"/>
      <c r="W20" s="87"/>
      <c r="X20" s="295" t="s">
        <v>68</v>
      </c>
      <c r="Y20" s="296"/>
      <c r="Z20" s="297"/>
      <c r="AA20" s="19"/>
    </row>
    <row r="21" spans="1:27" s="6" customFormat="1" ht="15.75" customHeight="1">
      <c r="A21" s="6" t="s">
        <v>5</v>
      </c>
      <c r="C21" s="6" t="s">
        <v>12</v>
      </c>
      <c r="T21" s="116"/>
      <c r="U21" s="116"/>
      <c r="V21" s="298" t="s">
        <v>66</v>
      </c>
      <c r="W21" s="300"/>
      <c r="X21" s="298" t="s">
        <v>67</v>
      </c>
      <c r="Y21" s="299"/>
      <c r="Z21" s="300"/>
      <c r="AA21" s="19"/>
    </row>
    <row r="22" spans="3:27" s="6" customFormat="1" ht="15.75" customHeight="1">
      <c r="C22" s="6" t="s">
        <v>6</v>
      </c>
      <c r="T22" s="116"/>
      <c r="U22" s="116"/>
      <c r="V22" s="86"/>
      <c r="W22" s="88"/>
      <c r="X22" s="295" t="s">
        <v>68</v>
      </c>
      <c r="Y22" s="296"/>
      <c r="Z22" s="297"/>
      <c r="AA22" s="21"/>
    </row>
    <row r="23" spans="20:26" s="6" customFormat="1" ht="4.5" customHeight="1">
      <c r="T23" s="116"/>
      <c r="U23" s="116"/>
      <c r="V23" s="298" t="s">
        <v>69</v>
      </c>
      <c r="W23" s="300"/>
      <c r="X23" s="310" t="s">
        <v>70</v>
      </c>
      <c r="Y23" s="310"/>
      <c r="Z23" s="310"/>
    </row>
    <row r="24" spans="1:26" s="6" customFormat="1" ht="16.5" customHeight="1">
      <c r="A24" s="163" t="s">
        <v>550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16"/>
      <c r="U24" s="116"/>
      <c r="V24" s="308"/>
      <c r="W24" s="309"/>
      <c r="X24" s="310"/>
      <c r="Y24" s="310"/>
      <c r="Z24" s="310"/>
    </row>
    <row r="25" spans="1:21" s="6" customFormat="1" ht="7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16"/>
      <c r="U25" s="116"/>
    </row>
    <row r="26" spans="1:21" s="6" customFormat="1" ht="30.75" customHeight="1">
      <c r="A26" s="165" t="s">
        <v>40</v>
      </c>
      <c r="B26" s="166"/>
      <c r="C26" s="166"/>
      <c r="D26" s="167"/>
      <c r="E26" s="165" t="s">
        <v>41</v>
      </c>
      <c r="F26" s="166"/>
      <c r="G26" s="166"/>
      <c r="H26" s="166"/>
      <c r="I26" s="166"/>
      <c r="J26" s="166"/>
      <c r="K26" s="166"/>
      <c r="L26" s="167"/>
      <c r="M26" s="168" t="s">
        <v>39</v>
      </c>
      <c r="N26" s="169"/>
      <c r="O26" s="170"/>
      <c r="P26" s="180" t="s">
        <v>48</v>
      </c>
      <c r="Q26" s="181"/>
      <c r="R26" s="181"/>
      <c r="S26" s="182"/>
      <c r="T26" s="116"/>
      <c r="U26" s="116"/>
    </row>
    <row r="27" spans="1:21" s="6" customFormat="1" ht="30" customHeight="1">
      <c r="A27" s="186" t="s">
        <v>544</v>
      </c>
      <c r="B27" s="187"/>
      <c r="C27" s="187"/>
      <c r="D27" s="188"/>
      <c r="E27" s="154"/>
      <c r="F27" s="155"/>
      <c r="G27" s="155"/>
      <c r="H27" s="155"/>
      <c r="I27" s="155"/>
      <c r="J27" s="155"/>
      <c r="K27" s="155"/>
      <c r="L27" s="156"/>
      <c r="M27" s="183">
        <f>SUM(D6*50/100)</f>
        <v>0</v>
      </c>
      <c r="N27" s="184"/>
      <c r="O27" s="185"/>
      <c r="P27" s="139">
        <f>SUM(M27+M28-M29-M30)</f>
        <v>0</v>
      </c>
      <c r="Q27" s="140"/>
      <c r="R27" s="140"/>
      <c r="S27" s="141"/>
      <c r="T27" s="116"/>
      <c r="U27" s="116"/>
    </row>
    <row r="28" spans="1:21" s="6" customFormat="1" ht="30" customHeight="1">
      <c r="A28" s="130" t="s">
        <v>546</v>
      </c>
      <c r="B28" s="131"/>
      <c r="C28" s="131"/>
      <c r="D28" s="132"/>
      <c r="E28" s="148" t="s">
        <v>53</v>
      </c>
      <c r="F28" s="149"/>
      <c r="G28" s="149"/>
      <c r="H28" s="149"/>
      <c r="I28" s="149"/>
      <c r="J28" s="149"/>
      <c r="K28" s="149"/>
      <c r="L28" s="150"/>
      <c r="M28" s="151">
        <v>0</v>
      </c>
      <c r="N28" s="152"/>
      <c r="O28" s="153"/>
      <c r="P28" s="142"/>
      <c r="Q28" s="143"/>
      <c r="R28" s="143"/>
      <c r="S28" s="144"/>
      <c r="T28" s="116"/>
      <c r="U28" s="116"/>
    </row>
    <row r="29" spans="1:21" s="6" customFormat="1" ht="30" customHeight="1">
      <c r="A29" s="130" t="s">
        <v>545</v>
      </c>
      <c r="B29" s="131"/>
      <c r="C29" s="131"/>
      <c r="D29" s="132"/>
      <c r="E29" s="118"/>
      <c r="F29" s="119"/>
      <c r="G29" s="119"/>
      <c r="H29" s="119"/>
      <c r="I29" s="73" t="s">
        <v>29</v>
      </c>
      <c r="J29" s="119"/>
      <c r="K29" s="119"/>
      <c r="L29" s="120"/>
      <c r="M29" s="121">
        <v>0</v>
      </c>
      <c r="N29" s="122"/>
      <c r="O29" s="123"/>
      <c r="P29" s="142"/>
      <c r="Q29" s="143"/>
      <c r="R29" s="143"/>
      <c r="S29" s="144"/>
      <c r="T29" s="116"/>
      <c r="U29" s="116"/>
    </row>
    <row r="30" spans="1:21" s="6" customFormat="1" ht="30" customHeight="1">
      <c r="A30" s="124" t="s">
        <v>547</v>
      </c>
      <c r="B30" s="125"/>
      <c r="C30" s="125"/>
      <c r="D30" s="126"/>
      <c r="E30" s="157" t="s">
        <v>53</v>
      </c>
      <c r="F30" s="158"/>
      <c r="G30" s="158"/>
      <c r="H30" s="158"/>
      <c r="I30" s="158"/>
      <c r="J30" s="158"/>
      <c r="K30" s="158"/>
      <c r="L30" s="159"/>
      <c r="M30" s="133">
        <v>0</v>
      </c>
      <c r="N30" s="134"/>
      <c r="O30" s="135"/>
      <c r="P30" s="145"/>
      <c r="Q30" s="146"/>
      <c r="R30" s="146"/>
      <c r="S30" s="147"/>
      <c r="T30" s="116"/>
      <c r="U30" s="116"/>
    </row>
    <row r="31" spans="1:21" ht="18" customHeight="1">
      <c r="A31" s="129" t="s">
        <v>553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27"/>
      <c r="U31" s="27"/>
    </row>
    <row r="32" spans="1:21" ht="18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27"/>
      <c r="U32" s="27"/>
    </row>
    <row r="33" spans="1:21" ht="39.75" customHeight="1">
      <c r="A33" s="10" t="s">
        <v>45</v>
      </c>
      <c r="B33" s="137" t="s">
        <v>18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27"/>
      <c r="U33" s="27"/>
    </row>
    <row r="34" spans="1:21" ht="63.75" customHeight="1">
      <c r="A34" s="10" t="s">
        <v>45</v>
      </c>
      <c r="B34" s="138" t="s">
        <v>55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27"/>
      <c r="U34" s="27"/>
    </row>
    <row r="35" spans="8:21" ht="30.75" customHeight="1">
      <c r="H35" s="3"/>
      <c r="I35" s="3"/>
      <c r="J35" s="18" t="s">
        <v>51</v>
      </c>
      <c r="K35" s="128">
        <f>L4</f>
        <v>0</v>
      </c>
      <c r="L35" s="128"/>
      <c r="M35" s="128"/>
      <c r="N35" s="128"/>
      <c r="O35" s="128"/>
      <c r="P35" s="3" t="s">
        <v>52</v>
      </c>
      <c r="Q35" s="13"/>
      <c r="T35" s="27"/>
      <c r="U35" s="27"/>
    </row>
    <row r="36" spans="8:21" ht="19.5" customHeight="1">
      <c r="H36" s="128" t="s">
        <v>54</v>
      </c>
      <c r="I36" s="128"/>
      <c r="J36" s="128"/>
      <c r="K36" s="128"/>
      <c r="L36" s="128"/>
      <c r="M36" s="128"/>
      <c r="N36" s="128"/>
      <c r="O36" s="128"/>
      <c r="P36" s="128"/>
      <c r="Q36" s="13"/>
      <c r="T36" s="27"/>
      <c r="U36" s="27"/>
    </row>
    <row r="37" spans="6:21" ht="21" customHeight="1">
      <c r="F37" s="128" t="s">
        <v>30</v>
      </c>
      <c r="G37" s="128"/>
      <c r="H37" s="128"/>
      <c r="I37" s="127"/>
      <c r="J37" s="127"/>
      <c r="K37" s="127"/>
      <c r="L37" s="127"/>
      <c r="M37" s="127"/>
      <c r="N37" s="127"/>
      <c r="O37" s="127"/>
      <c r="P37" s="127"/>
      <c r="Q37" s="14"/>
      <c r="T37" s="27"/>
      <c r="U37" s="27"/>
    </row>
    <row r="38" spans="1:21" ht="21.75">
      <c r="A38" s="117" t="s">
        <v>87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27"/>
      <c r="U38" s="27"/>
    </row>
    <row r="39" spans="1:21" ht="21.75">
      <c r="A39" s="136" t="s">
        <v>88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27"/>
      <c r="U39" s="27"/>
    </row>
    <row r="40" spans="1:21" ht="21.75">
      <c r="A40" s="114" t="s">
        <v>377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27"/>
      <c r="U40" s="27"/>
    </row>
    <row r="41" spans="1:21" ht="21.75">
      <c r="A41" s="115" t="s">
        <v>378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27"/>
      <c r="U41" s="27"/>
    </row>
    <row r="42" spans="20:21" ht="21.75">
      <c r="T42" s="27"/>
      <c r="U42" s="27"/>
    </row>
    <row r="43" spans="20:21" ht="21.75">
      <c r="T43" s="27"/>
      <c r="U43" s="27"/>
    </row>
    <row r="44" spans="20:21" ht="21.75">
      <c r="T44" s="27"/>
      <c r="U44" s="27"/>
    </row>
    <row r="45" spans="20:21" ht="21.75">
      <c r="T45" s="27"/>
      <c r="U45" s="27"/>
    </row>
    <row r="46" spans="20:21" ht="21.75">
      <c r="T46" s="27"/>
      <c r="U46" s="27"/>
    </row>
    <row r="47" spans="20:21" ht="21.75">
      <c r="T47" s="27"/>
      <c r="U47" s="27"/>
    </row>
    <row r="48" spans="20:21" ht="21.75">
      <c r="T48" s="27"/>
      <c r="U48" s="27"/>
    </row>
    <row r="49" spans="20:21" ht="21.75">
      <c r="T49" s="27"/>
      <c r="U49" s="27"/>
    </row>
    <row r="50" spans="20:21" ht="21.75">
      <c r="T50" s="27"/>
      <c r="U50" s="27"/>
    </row>
    <row r="51" spans="20:21" ht="21.75">
      <c r="T51" s="27"/>
      <c r="U51" s="27"/>
    </row>
    <row r="52" spans="20:21" ht="21.75">
      <c r="T52" s="27"/>
      <c r="U52" s="27"/>
    </row>
    <row r="53" spans="20:21" ht="21.75">
      <c r="T53" s="27"/>
      <c r="U53" s="27"/>
    </row>
    <row r="54" spans="20:21" ht="21.75">
      <c r="T54" s="27"/>
      <c r="U54" s="27"/>
    </row>
    <row r="55" spans="20:21" ht="21.75">
      <c r="T55" s="27"/>
      <c r="U55" s="27"/>
    </row>
    <row r="56" spans="20:21" ht="21.75">
      <c r="T56" s="27"/>
      <c r="U56" s="27"/>
    </row>
    <row r="57" spans="20:21" ht="21.75">
      <c r="T57" s="27"/>
      <c r="U57" s="27"/>
    </row>
    <row r="58" ht="21.75">
      <c r="U58" s="27"/>
    </row>
    <row r="59" ht="21.75"/>
    <row r="60" ht="21.75"/>
    <row r="61" ht="21.75"/>
  </sheetData>
  <sheetProtection/>
  <mergeCells count="118">
    <mergeCell ref="V3:AB3"/>
    <mergeCell ref="V6:Z6"/>
    <mergeCell ref="X7:Z7"/>
    <mergeCell ref="V7:W7"/>
    <mergeCell ref="X22:Z22"/>
    <mergeCell ref="X13:Z13"/>
    <mergeCell ref="V21:W21"/>
    <mergeCell ref="X8:Z8"/>
    <mergeCell ref="X9:Z9"/>
    <mergeCell ref="X10:Z10"/>
    <mergeCell ref="V23:W24"/>
    <mergeCell ref="X23:Z24"/>
    <mergeCell ref="V8:W8"/>
    <mergeCell ref="X17:Z17"/>
    <mergeCell ref="X18:Z18"/>
    <mergeCell ref="X19:Z19"/>
    <mergeCell ref="V12:W12"/>
    <mergeCell ref="V9:W9"/>
    <mergeCell ref="V17:W17"/>
    <mergeCell ref="V19:W19"/>
    <mergeCell ref="A6:C6"/>
    <mergeCell ref="X11:Z11"/>
    <mergeCell ref="X12:Z12"/>
    <mergeCell ref="X20:Z20"/>
    <mergeCell ref="X21:Z21"/>
    <mergeCell ref="X15:Z15"/>
    <mergeCell ref="X16:Z16"/>
    <mergeCell ref="A7:F7"/>
    <mergeCell ref="N7:O7"/>
    <mergeCell ref="P7:S7"/>
    <mergeCell ref="G7:M7"/>
    <mergeCell ref="A9:D9"/>
    <mergeCell ref="E9:L9"/>
    <mergeCell ref="N9:O9"/>
    <mergeCell ref="Q9:S9"/>
    <mergeCell ref="R2:S2"/>
    <mergeCell ref="A3:S3"/>
    <mergeCell ref="A4:K4"/>
    <mergeCell ref="L4:P4"/>
    <mergeCell ref="R4:S4"/>
    <mergeCell ref="A5:E5"/>
    <mergeCell ref="F5:S5"/>
    <mergeCell ref="H11:M11"/>
    <mergeCell ref="N11:O11"/>
    <mergeCell ref="P11:S11"/>
    <mergeCell ref="D6:H6"/>
    <mergeCell ref="I6:K6"/>
    <mergeCell ref="L6:P6"/>
    <mergeCell ref="Q6:S6"/>
    <mergeCell ref="E8:L8"/>
    <mergeCell ref="N8:O8"/>
    <mergeCell ref="Q8:S8"/>
    <mergeCell ref="P13:R15"/>
    <mergeCell ref="S13:S15"/>
    <mergeCell ref="C15:G15"/>
    <mergeCell ref="H15:L15"/>
    <mergeCell ref="M15:O15"/>
    <mergeCell ref="C10:K10"/>
    <mergeCell ref="L10:M10"/>
    <mergeCell ref="N10:P10"/>
    <mergeCell ref="Q10:R10"/>
    <mergeCell ref="A11:G11"/>
    <mergeCell ref="S16:S19"/>
    <mergeCell ref="A17:B17"/>
    <mergeCell ref="C17:G17"/>
    <mergeCell ref="H17:L17"/>
    <mergeCell ref="M17:O17"/>
    <mergeCell ref="A12:S12"/>
    <mergeCell ref="A13:B15"/>
    <mergeCell ref="C13:G14"/>
    <mergeCell ref="H13:L14"/>
    <mergeCell ref="M13:O14"/>
    <mergeCell ref="M19:O19"/>
    <mergeCell ref="A16:B16"/>
    <mergeCell ref="C16:G16"/>
    <mergeCell ref="H16:L16"/>
    <mergeCell ref="M16:O16"/>
    <mergeCell ref="H19:L19"/>
    <mergeCell ref="P16:R18"/>
    <mergeCell ref="P26:S26"/>
    <mergeCell ref="M27:O27"/>
    <mergeCell ref="A27:D27"/>
    <mergeCell ref="A18:B18"/>
    <mergeCell ref="C18:G18"/>
    <mergeCell ref="H18:L18"/>
    <mergeCell ref="M18:O18"/>
    <mergeCell ref="A19:B19"/>
    <mergeCell ref="C19:G19"/>
    <mergeCell ref="A28:D28"/>
    <mergeCell ref="E28:L28"/>
    <mergeCell ref="M28:O28"/>
    <mergeCell ref="E27:L27"/>
    <mergeCell ref="E30:L30"/>
    <mergeCell ref="P19:R19"/>
    <mergeCell ref="A24:S24"/>
    <mergeCell ref="A26:D26"/>
    <mergeCell ref="E26:L26"/>
    <mergeCell ref="M26:O26"/>
    <mergeCell ref="K35:O35"/>
    <mergeCell ref="A31:S32"/>
    <mergeCell ref="A29:D29"/>
    <mergeCell ref="M30:O30"/>
    <mergeCell ref="A39:S39"/>
    <mergeCell ref="B33:S33"/>
    <mergeCell ref="B34:S34"/>
    <mergeCell ref="H36:P36"/>
    <mergeCell ref="F37:H37"/>
    <mergeCell ref="P27:S30"/>
    <mergeCell ref="A40:S40"/>
    <mergeCell ref="A41:S41"/>
    <mergeCell ref="T5:T30"/>
    <mergeCell ref="U3:U30"/>
    <mergeCell ref="A38:S38"/>
    <mergeCell ref="E29:H29"/>
    <mergeCell ref="J29:L29"/>
    <mergeCell ref="M29:O29"/>
    <mergeCell ref="A30:D30"/>
    <mergeCell ref="I37:P37"/>
  </mergeCells>
  <printOptions/>
  <pageMargins left="0.35433070866141736" right="0.2362204724409449" top="0.31496062992125984" bottom="0.2755905511811024" header="0.1968503937007874" footer="0.196850393700787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8"/>
  <sheetViews>
    <sheetView zoomScalePageLayoutView="0" workbookViewId="0" topLeftCell="A1">
      <selection activeCell="E9" sqref="E9:L9"/>
    </sheetView>
  </sheetViews>
  <sheetFormatPr defaultColWidth="8.796875" defaultRowHeight="18.75"/>
  <cols>
    <col min="1" max="1" width="6" style="1" customWidth="1"/>
    <col min="2" max="2" width="4.5" style="1" customWidth="1"/>
    <col min="3" max="3" width="1.796875" style="1" customWidth="1"/>
    <col min="4" max="4" width="4.296875" style="1" customWidth="1"/>
    <col min="5" max="5" width="1" style="1" customWidth="1"/>
    <col min="6" max="6" width="2.796875" style="1" customWidth="1"/>
    <col min="7" max="7" width="3.09765625" style="1" customWidth="1"/>
    <col min="8" max="8" width="3.19921875" style="1" customWidth="1"/>
    <col min="9" max="11" width="2.09765625" style="1" customWidth="1"/>
    <col min="12" max="12" width="3.796875" style="1" customWidth="1"/>
    <col min="13" max="13" width="8.296875" style="1" customWidth="1"/>
    <col min="14" max="14" width="1.2890625" style="1" customWidth="1"/>
    <col min="15" max="15" width="6.5" style="1" customWidth="1"/>
    <col min="16" max="16" width="6" style="1" customWidth="1"/>
    <col min="17" max="17" width="3" style="1" customWidth="1"/>
    <col min="18" max="18" width="2.796875" style="1" customWidth="1"/>
    <col min="19" max="19" width="7" style="1" customWidth="1"/>
    <col min="20" max="20" width="3" style="23" customWidth="1"/>
    <col min="21" max="21" width="2.69921875" style="23" customWidth="1"/>
    <col min="22" max="22" width="10.8984375" style="1" customWidth="1"/>
    <col min="23" max="23" width="9.796875" style="1" customWidth="1"/>
    <col min="24" max="24" width="10.8984375" style="1" customWidth="1"/>
    <col min="25" max="25" width="8.3984375" style="1" customWidth="1"/>
    <col min="26" max="26" width="10.59765625" style="1" customWidth="1"/>
    <col min="27" max="27" width="9.296875" style="1" customWidth="1"/>
    <col min="28" max="28" width="11.19921875" style="1" customWidth="1"/>
    <col min="29" max="16384" width="8.796875" style="1" customWidth="1"/>
  </cols>
  <sheetData>
    <row r="1" spans="20:21" ht="10.5" customHeight="1">
      <c r="T1" s="28"/>
      <c r="U1" s="28"/>
    </row>
    <row r="2" spans="1:21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81" t="s">
        <v>554</v>
      </c>
      <c r="S2" s="281"/>
      <c r="T2" s="28"/>
      <c r="U2" s="28"/>
    </row>
    <row r="3" spans="1:28" ht="21.75" customHeight="1">
      <c r="A3" s="282" t="s">
        <v>20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"/>
      <c r="U3" s="116" t="s">
        <v>526</v>
      </c>
      <c r="V3" s="319" t="s">
        <v>90</v>
      </c>
      <c r="W3" s="319"/>
      <c r="X3" s="319"/>
      <c r="Y3" s="319"/>
      <c r="Z3" s="319"/>
      <c r="AA3" s="319"/>
      <c r="AB3" s="319"/>
    </row>
    <row r="4" spans="1:28" s="3" customFormat="1" ht="24.75" customHeight="1">
      <c r="A4" s="280" t="s">
        <v>46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16"/>
      <c r="M4" s="304"/>
      <c r="N4" s="304"/>
      <c r="O4" s="304"/>
      <c r="P4" s="217"/>
      <c r="Q4" s="5" t="s">
        <v>26</v>
      </c>
      <c r="R4" s="343"/>
      <c r="S4" s="344"/>
      <c r="T4" s="28"/>
      <c r="U4" s="116"/>
      <c r="V4" s="22" t="s">
        <v>71</v>
      </c>
      <c r="W4" s="22" t="s">
        <v>72</v>
      </c>
      <c r="X4" s="22" t="s">
        <v>73</v>
      </c>
      <c r="Y4" s="22" t="s">
        <v>74</v>
      </c>
      <c r="Z4" s="22" t="s">
        <v>75</v>
      </c>
      <c r="AA4" s="22" t="s">
        <v>76</v>
      </c>
      <c r="AB4" s="22" t="s">
        <v>77</v>
      </c>
    </row>
    <row r="5" spans="1:28" s="3" customFormat="1" ht="21.75" customHeight="1">
      <c r="A5" s="259" t="s">
        <v>17</v>
      </c>
      <c r="B5" s="259"/>
      <c r="C5" s="259"/>
      <c r="D5" s="259"/>
      <c r="E5" s="259"/>
      <c r="F5" s="345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7"/>
      <c r="T5" s="116" t="s">
        <v>379</v>
      </c>
      <c r="U5" s="116"/>
      <c r="V5" s="22" t="s">
        <v>78</v>
      </c>
      <c r="W5" s="22" t="s">
        <v>79</v>
      </c>
      <c r="X5" s="22" t="s">
        <v>83</v>
      </c>
      <c r="Y5" s="22" t="s">
        <v>80</v>
      </c>
      <c r="Z5" s="22" t="s">
        <v>81</v>
      </c>
      <c r="AA5" s="22" t="s">
        <v>84</v>
      </c>
      <c r="AB5" s="22" t="s">
        <v>82</v>
      </c>
    </row>
    <row r="6" spans="1:28" s="3" customFormat="1" ht="21.75" customHeight="1">
      <c r="A6" s="288" t="s">
        <v>34</v>
      </c>
      <c r="B6" s="288"/>
      <c r="C6" s="288"/>
      <c r="D6" s="269">
        <v>0</v>
      </c>
      <c r="E6" s="270"/>
      <c r="F6" s="270"/>
      <c r="G6" s="270"/>
      <c r="H6" s="271"/>
      <c r="I6" s="272" t="s">
        <v>7</v>
      </c>
      <c r="J6" s="272"/>
      <c r="K6" s="272"/>
      <c r="L6" s="259" t="s">
        <v>22</v>
      </c>
      <c r="M6" s="259"/>
      <c r="N6" s="259"/>
      <c r="O6" s="259"/>
      <c r="P6" s="273"/>
      <c r="Q6" s="274"/>
      <c r="R6" s="275"/>
      <c r="S6" s="276"/>
      <c r="T6" s="116"/>
      <c r="U6" s="116"/>
      <c r="V6" s="166" t="s">
        <v>89</v>
      </c>
      <c r="W6" s="166"/>
      <c r="X6" s="166"/>
      <c r="Y6" s="166"/>
      <c r="Z6" s="166"/>
      <c r="AA6" s="6"/>
      <c r="AB6" s="6"/>
    </row>
    <row r="7" spans="1:28" s="3" customFormat="1" ht="21.75" customHeight="1">
      <c r="A7" s="259" t="s">
        <v>380</v>
      </c>
      <c r="B7" s="259"/>
      <c r="C7" s="259"/>
      <c r="D7" s="259"/>
      <c r="E7" s="259"/>
      <c r="F7" s="259"/>
      <c r="G7" s="277"/>
      <c r="H7" s="278"/>
      <c r="I7" s="278"/>
      <c r="J7" s="278"/>
      <c r="K7" s="278"/>
      <c r="L7" s="278"/>
      <c r="M7" s="279"/>
      <c r="N7" s="304" t="s">
        <v>27</v>
      </c>
      <c r="O7" s="304"/>
      <c r="P7" s="348" t="s">
        <v>61</v>
      </c>
      <c r="Q7" s="349"/>
      <c r="R7" s="349"/>
      <c r="S7" s="350"/>
      <c r="T7" s="116"/>
      <c r="U7" s="116"/>
      <c r="V7" s="370" t="s">
        <v>57</v>
      </c>
      <c r="W7" s="371"/>
      <c r="X7" s="370" t="s">
        <v>27</v>
      </c>
      <c r="Y7" s="372"/>
      <c r="Z7" s="371"/>
      <c r="AA7" s="89"/>
      <c r="AB7" s="6"/>
    </row>
    <row r="8" spans="1:28" s="3" customFormat="1" ht="21.75" customHeight="1">
      <c r="A8" s="5" t="s">
        <v>35</v>
      </c>
      <c r="B8" s="5"/>
      <c r="C8" s="5"/>
      <c r="D8" s="74"/>
      <c r="E8" s="251"/>
      <c r="F8" s="252"/>
      <c r="G8" s="252"/>
      <c r="H8" s="252"/>
      <c r="I8" s="252"/>
      <c r="J8" s="252"/>
      <c r="K8" s="252"/>
      <c r="L8" s="253"/>
      <c r="M8" s="423" t="s">
        <v>556</v>
      </c>
      <c r="N8" s="341"/>
      <c r="O8" s="342"/>
      <c r="P8" s="75" t="s">
        <v>28</v>
      </c>
      <c r="Q8" s="240"/>
      <c r="R8" s="241"/>
      <c r="S8" s="242"/>
      <c r="T8" s="116"/>
      <c r="U8" s="116"/>
      <c r="V8" s="362" t="s">
        <v>85</v>
      </c>
      <c r="W8" s="363"/>
      <c r="X8" s="354" t="s">
        <v>58</v>
      </c>
      <c r="Y8" s="355"/>
      <c r="Z8" s="356"/>
      <c r="AA8" s="21"/>
      <c r="AB8" s="6"/>
    </row>
    <row r="9" spans="1:28" s="3" customFormat="1" ht="21.75" customHeight="1">
      <c r="A9" s="280" t="s">
        <v>36</v>
      </c>
      <c r="B9" s="280"/>
      <c r="C9" s="280"/>
      <c r="D9" s="273"/>
      <c r="E9" s="251"/>
      <c r="F9" s="252"/>
      <c r="G9" s="252"/>
      <c r="H9" s="252"/>
      <c r="I9" s="252"/>
      <c r="J9" s="252"/>
      <c r="K9" s="252"/>
      <c r="L9" s="253"/>
      <c r="M9" s="423" t="s">
        <v>556</v>
      </c>
      <c r="N9" s="240">
        <f>N8</f>
        <v>0</v>
      </c>
      <c r="O9" s="242"/>
      <c r="P9" s="75" t="s">
        <v>28</v>
      </c>
      <c r="Q9" s="364"/>
      <c r="R9" s="365"/>
      <c r="S9" s="366"/>
      <c r="T9" s="116"/>
      <c r="U9" s="116"/>
      <c r="V9" s="375" t="s">
        <v>59</v>
      </c>
      <c r="W9" s="376"/>
      <c r="X9" s="357" t="s">
        <v>86</v>
      </c>
      <c r="Y9" s="358"/>
      <c r="Z9" s="359"/>
      <c r="AA9" s="21"/>
      <c r="AB9" s="6"/>
    </row>
    <row r="10" spans="1:28" s="3" customFormat="1" ht="21.75" customHeight="1">
      <c r="A10" s="5" t="s">
        <v>25</v>
      </c>
      <c r="B10" s="5"/>
      <c r="C10" s="251"/>
      <c r="D10" s="252"/>
      <c r="E10" s="252"/>
      <c r="F10" s="252"/>
      <c r="G10" s="252"/>
      <c r="H10" s="252"/>
      <c r="I10" s="252"/>
      <c r="J10" s="252"/>
      <c r="K10" s="253"/>
      <c r="L10" s="254" t="s">
        <v>33</v>
      </c>
      <c r="M10" s="255"/>
      <c r="N10" s="256"/>
      <c r="O10" s="257"/>
      <c r="P10" s="258"/>
      <c r="Q10" s="254" t="s">
        <v>24</v>
      </c>
      <c r="R10" s="340"/>
      <c r="S10" s="76"/>
      <c r="T10" s="116"/>
      <c r="U10" s="116"/>
      <c r="V10" s="90"/>
      <c r="W10" s="91"/>
      <c r="X10" s="360" t="s">
        <v>64</v>
      </c>
      <c r="Y10" s="278"/>
      <c r="Z10" s="361"/>
      <c r="AA10" s="89"/>
      <c r="AB10" s="6"/>
    </row>
    <row r="11" spans="1:28" s="3" customFormat="1" ht="21.75" customHeight="1">
      <c r="A11" s="218" t="s">
        <v>37</v>
      </c>
      <c r="B11" s="218"/>
      <c r="C11" s="218"/>
      <c r="D11" s="218"/>
      <c r="E11" s="218"/>
      <c r="F11" s="218"/>
      <c r="G11" s="219"/>
      <c r="H11" s="263"/>
      <c r="I11" s="264"/>
      <c r="J11" s="264"/>
      <c r="K11" s="264"/>
      <c r="L11" s="265"/>
      <c r="M11" s="266"/>
      <c r="N11" s="267" t="s">
        <v>23</v>
      </c>
      <c r="O11" s="268"/>
      <c r="P11" s="263"/>
      <c r="Q11" s="265"/>
      <c r="R11" s="265"/>
      <c r="S11" s="266"/>
      <c r="T11" s="116"/>
      <c r="U11" s="116"/>
      <c r="V11" s="92"/>
      <c r="W11" s="93"/>
      <c r="X11" s="367" t="s">
        <v>62</v>
      </c>
      <c r="Y11" s="368"/>
      <c r="Z11" s="369"/>
      <c r="AA11" s="89"/>
      <c r="AB11" s="6"/>
    </row>
    <row r="12" spans="1:28" ht="22.5" customHeight="1">
      <c r="A12" s="234" t="s">
        <v>38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116"/>
      <c r="U12" s="116"/>
      <c r="V12" s="375" t="s">
        <v>56</v>
      </c>
      <c r="W12" s="376"/>
      <c r="X12" s="387" t="s">
        <v>61</v>
      </c>
      <c r="Y12" s="388"/>
      <c r="Z12" s="389"/>
      <c r="AA12" s="21"/>
      <c r="AB12" s="6"/>
    </row>
    <row r="13" spans="1:28" ht="21" customHeight="1">
      <c r="A13" s="202" t="s">
        <v>10</v>
      </c>
      <c r="B13" s="204"/>
      <c r="C13" s="202" t="s">
        <v>8</v>
      </c>
      <c r="D13" s="203"/>
      <c r="E13" s="203"/>
      <c r="F13" s="203"/>
      <c r="G13" s="204"/>
      <c r="H13" s="202" t="s">
        <v>548</v>
      </c>
      <c r="I13" s="203"/>
      <c r="J13" s="203"/>
      <c r="K13" s="203"/>
      <c r="L13" s="204"/>
      <c r="M13" s="202" t="s">
        <v>9</v>
      </c>
      <c r="N13" s="203"/>
      <c r="O13" s="204"/>
      <c r="P13" s="202" t="s">
        <v>47</v>
      </c>
      <c r="Q13" s="203"/>
      <c r="R13" s="204"/>
      <c r="S13" s="244" t="s">
        <v>15</v>
      </c>
      <c r="T13" s="116"/>
      <c r="U13" s="116"/>
      <c r="V13" s="90"/>
      <c r="W13" s="91"/>
      <c r="X13" s="373" t="s">
        <v>91</v>
      </c>
      <c r="Y13" s="349"/>
      <c r="Z13" s="374"/>
      <c r="AA13" s="21"/>
      <c r="AB13" s="6"/>
    </row>
    <row r="14" spans="1:28" ht="24.75" customHeight="1">
      <c r="A14" s="205"/>
      <c r="B14" s="207"/>
      <c r="C14" s="205"/>
      <c r="D14" s="206"/>
      <c r="E14" s="206"/>
      <c r="F14" s="206"/>
      <c r="G14" s="207"/>
      <c r="H14" s="205"/>
      <c r="I14" s="206"/>
      <c r="J14" s="206"/>
      <c r="K14" s="206"/>
      <c r="L14" s="207"/>
      <c r="M14" s="205"/>
      <c r="N14" s="206"/>
      <c r="O14" s="207"/>
      <c r="P14" s="205"/>
      <c r="Q14" s="206"/>
      <c r="R14" s="207"/>
      <c r="S14" s="245"/>
      <c r="T14" s="116"/>
      <c r="U14" s="116"/>
      <c r="V14" s="90"/>
      <c r="W14" s="91"/>
      <c r="X14" s="360" t="s">
        <v>62</v>
      </c>
      <c r="Y14" s="278"/>
      <c r="Z14" s="361"/>
      <c r="AA14" s="21"/>
      <c r="AB14" s="6"/>
    </row>
    <row r="15" spans="1:28" ht="17.25" customHeight="1">
      <c r="A15" s="236"/>
      <c r="B15" s="237"/>
      <c r="C15" s="247" t="s">
        <v>13</v>
      </c>
      <c r="D15" s="248"/>
      <c r="E15" s="248"/>
      <c r="F15" s="248"/>
      <c r="G15" s="249"/>
      <c r="H15" s="247" t="s">
        <v>14</v>
      </c>
      <c r="I15" s="248"/>
      <c r="J15" s="248"/>
      <c r="K15" s="248"/>
      <c r="L15" s="249"/>
      <c r="M15" s="250" t="s">
        <v>44</v>
      </c>
      <c r="N15" s="248"/>
      <c r="O15" s="249"/>
      <c r="P15" s="236"/>
      <c r="Q15" s="243"/>
      <c r="R15" s="237"/>
      <c r="S15" s="246"/>
      <c r="T15" s="116"/>
      <c r="U15" s="116"/>
      <c r="V15" s="92"/>
      <c r="W15" s="93"/>
      <c r="X15" s="377" t="s">
        <v>63</v>
      </c>
      <c r="Y15" s="378"/>
      <c r="Z15" s="379"/>
      <c r="AA15" s="89"/>
      <c r="AB15" s="6"/>
    </row>
    <row r="16" spans="1:28" ht="24.75" customHeight="1">
      <c r="A16" s="208" t="s">
        <v>1</v>
      </c>
      <c r="B16" s="209"/>
      <c r="C16" s="210">
        <v>0</v>
      </c>
      <c r="D16" s="211"/>
      <c r="E16" s="211"/>
      <c r="F16" s="211"/>
      <c r="G16" s="212"/>
      <c r="H16" s="210">
        <v>0</v>
      </c>
      <c r="I16" s="211"/>
      <c r="J16" s="211"/>
      <c r="K16" s="211"/>
      <c r="L16" s="212"/>
      <c r="M16" s="213">
        <f>SUM(C16-H16)</f>
        <v>0</v>
      </c>
      <c r="N16" s="214"/>
      <c r="O16" s="215"/>
      <c r="P16" s="171"/>
      <c r="Q16" s="172"/>
      <c r="R16" s="173"/>
      <c r="S16" s="337" t="s">
        <v>16</v>
      </c>
      <c r="T16" s="116"/>
      <c r="U16" s="116"/>
      <c r="V16" s="375" t="s">
        <v>60</v>
      </c>
      <c r="W16" s="376"/>
      <c r="X16" s="382" t="s">
        <v>61</v>
      </c>
      <c r="Y16" s="383"/>
      <c r="Z16" s="384"/>
      <c r="AA16" s="89"/>
      <c r="AB16" s="6"/>
    </row>
    <row r="17" spans="1:28" ht="24.75" customHeight="1">
      <c r="A17" s="223" t="s">
        <v>11</v>
      </c>
      <c r="B17" s="224"/>
      <c r="C17" s="225">
        <f>SUM(D6)</f>
        <v>0</v>
      </c>
      <c r="D17" s="226"/>
      <c r="E17" s="226"/>
      <c r="F17" s="226"/>
      <c r="G17" s="227"/>
      <c r="H17" s="228">
        <f>SUM(M29+M38)</f>
        <v>0</v>
      </c>
      <c r="I17" s="229"/>
      <c r="J17" s="229"/>
      <c r="K17" s="229"/>
      <c r="L17" s="230"/>
      <c r="M17" s="231">
        <f>SUM(C17-H17)</f>
        <v>0</v>
      </c>
      <c r="N17" s="232"/>
      <c r="O17" s="233"/>
      <c r="P17" s="174"/>
      <c r="Q17" s="175"/>
      <c r="R17" s="176"/>
      <c r="S17" s="338"/>
      <c r="T17" s="116"/>
      <c r="U17" s="116"/>
      <c r="V17" s="92"/>
      <c r="W17" s="93"/>
      <c r="X17" s="351" t="s">
        <v>68</v>
      </c>
      <c r="Y17" s="352"/>
      <c r="Z17" s="353"/>
      <c r="AA17" s="94"/>
      <c r="AB17" s="6"/>
    </row>
    <row r="18" spans="1:28" ht="24.75" customHeight="1">
      <c r="A18" s="189" t="s">
        <v>2</v>
      </c>
      <c r="B18" s="190"/>
      <c r="C18" s="191">
        <v>0</v>
      </c>
      <c r="D18" s="192"/>
      <c r="E18" s="192"/>
      <c r="F18" s="192"/>
      <c r="G18" s="193"/>
      <c r="H18" s="191">
        <v>0</v>
      </c>
      <c r="I18" s="192"/>
      <c r="J18" s="192"/>
      <c r="K18" s="192"/>
      <c r="L18" s="193"/>
      <c r="M18" s="194">
        <f>SUM(C18-H18)</f>
        <v>0</v>
      </c>
      <c r="N18" s="195"/>
      <c r="O18" s="196"/>
      <c r="P18" s="177"/>
      <c r="Q18" s="178"/>
      <c r="R18" s="179"/>
      <c r="S18" s="338"/>
      <c r="T18" s="116"/>
      <c r="U18" s="116"/>
      <c r="V18" s="375" t="s">
        <v>65</v>
      </c>
      <c r="W18" s="376"/>
      <c r="X18" s="357" t="s">
        <v>67</v>
      </c>
      <c r="Y18" s="358"/>
      <c r="Z18" s="359"/>
      <c r="AA18" s="21"/>
      <c r="AB18" s="6"/>
    </row>
    <row r="19" spans="1:28" ht="40.5" customHeight="1">
      <c r="A19" s="197" t="s">
        <v>3</v>
      </c>
      <c r="B19" s="198"/>
      <c r="C19" s="199">
        <f>SUM(C16:C18)</f>
        <v>0</v>
      </c>
      <c r="D19" s="200"/>
      <c r="E19" s="200"/>
      <c r="F19" s="200"/>
      <c r="G19" s="201"/>
      <c r="H19" s="199">
        <f>SUM(H16:H18)</f>
        <v>0</v>
      </c>
      <c r="I19" s="200"/>
      <c r="J19" s="200"/>
      <c r="K19" s="200"/>
      <c r="L19" s="201"/>
      <c r="M19" s="199">
        <f>SUM(M16:M18)</f>
        <v>0</v>
      </c>
      <c r="N19" s="200"/>
      <c r="O19" s="201"/>
      <c r="P19" s="160" t="e">
        <f>SUM(H19/C19)</f>
        <v>#DIV/0!</v>
      </c>
      <c r="Q19" s="161"/>
      <c r="R19" s="162"/>
      <c r="S19" s="339"/>
      <c r="T19" s="116"/>
      <c r="U19" s="116"/>
      <c r="V19" s="92"/>
      <c r="W19" s="93"/>
      <c r="X19" s="351" t="s">
        <v>68</v>
      </c>
      <c r="Y19" s="352"/>
      <c r="Z19" s="353"/>
      <c r="AA19" s="94"/>
      <c r="AB19" s="6"/>
    </row>
    <row r="20" spans="1:27" s="6" customFormat="1" ht="19.5" customHeight="1">
      <c r="A20" s="4" t="s">
        <v>21</v>
      </c>
      <c r="B20" s="5"/>
      <c r="C20" s="6" t="s">
        <v>4</v>
      </c>
      <c r="T20" s="116"/>
      <c r="U20" s="116"/>
      <c r="V20" s="375" t="s">
        <v>66</v>
      </c>
      <c r="W20" s="376"/>
      <c r="X20" s="357" t="s">
        <v>67</v>
      </c>
      <c r="Y20" s="358"/>
      <c r="Z20" s="359"/>
      <c r="AA20" s="21"/>
    </row>
    <row r="21" spans="1:27" s="6" customFormat="1" ht="19.5" customHeight="1">
      <c r="A21" s="6" t="s">
        <v>5</v>
      </c>
      <c r="C21" s="6" t="s">
        <v>12</v>
      </c>
      <c r="T21" s="116"/>
      <c r="U21" s="116"/>
      <c r="V21" s="92"/>
      <c r="W21" s="93"/>
      <c r="X21" s="351" t="s">
        <v>68</v>
      </c>
      <c r="Y21" s="352"/>
      <c r="Z21" s="353"/>
      <c r="AA21" s="21"/>
    </row>
    <row r="22" spans="3:27" s="6" customFormat="1" ht="19.5" customHeight="1">
      <c r="C22" s="6" t="s">
        <v>6</v>
      </c>
      <c r="T22" s="116"/>
      <c r="U22" s="116"/>
      <c r="V22" s="375" t="s">
        <v>69</v>
      </c>
      <c r="W22" s="376"/>
      <c r="X22" s="375" t="s">
        <v>70</v>
      </c>
      <c r="Y22" s="385"/>
      <c r="Z22" s="376"/>
      <c r="AA22" s="21"/>
    </row>
    <row r="23" spans="20:26" s="6" customFormat="1" ht="6.75" customHeight="1">
      <c r="T23" s="116"/>
      <c r="U23" s="116"/>
      <c r="V23" s="380"/>
      <c r="W23" s="381"/>
      <c r="X23" s="380"/>
      <c r="Y23" s="386"/>
      <c r="Z23" s="381"/>
    </row>
    <row r="24" spans="1:21" s="6" customFormat="1" ht="20.25" customHeight="1">
      <c r="A24" s="163" t="s">
        <v>549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16"/>
      <c r="U24" s="116"/>
    </row>
    <row r="25" spans="1:21" s="6" customFormat="1" ht="7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16"/>
      <c r="U25" s="116"/>
    </row>
    <row r="26" spans="1:21" s="6" customFormat="1" ht="34.5" customHeight="1">
      <c r="A26" s="165" t="s">
        <v>40</v>
      </c>
      <c r="B26" s="166"/>
      <c r="C26" s="166"/>
      <c r="D26" s="167"/>
      <c r="E26" s="165" t="s">
        <v>41</v>
      </c>
      <c r="F26" s="166"/>
      <c r="G26" s="166"/>
      <c r="H26" s="166"/>
      <c r="I26" s="166"/>
      <c r="J26" s="166"/>
      <c r="K26" s="166"/>
      <c r="L26" s="167"/>
      <c r="M26" s="168" t="s">
        <v>39</v>
      </c>
      <c r="N26" s="169"/>
      <c r="O26" s="170"/>
      <c r="P26" s="180" t="s">
        <v>48</v>
      </c>
      <c r="Q26" s="181"/>
      <c r="R26" s="181"/>
      <c r="S26" s="182"/>
      <c r="T26" s="116"/>
      <c r="U26" s="116"/>
    </row>
    <row r="27" spans="1:21" s="6" customFormat="1" ht="34.5" customHeight="1">
      <c r="A27" s="186" t="s">
        <v>544</v>
      </c>
      <c r="B27" s="187"/>
      <c r="C27" s="187"/>
      <c r="D27" s="188"/>
      <c r="E27" s="154"/>
      <c r="F27" s="155"/>
      <c r="G27" s="155"/>
      <c r="H27" s="155"/>
      <c r="I27" s="155"/>
      <c r="J27" s="155"/>
      <c r="K27" s="155"/>
      <c r="L27" s="156"/>
      <c r="M27" s="183">
        <f>SUM(D6*50/100)</f>
        <v>0</v>
      </c>
      <c r="N27" s="184"/>
      <c r="O27" s="185"/>
      <c r="P27" s="139">
        <f>SUM(M27+M28-M29-M30)</f>
        <v>0</v>
      </c>
      <c r="Q27" s="140"/>
      <c r="R27" s="140"/>
      <c r="S27" s="141"/>
      <c r="T27" s="116"/>
      <c r="U27" s="116"/>
    </row>
    <row r="28" spans="1:21" s="6" customFormat="1" ht="34.5" customHeight="1">
      <c r="A28" s="130" t="s">
        <v>546</v>
      </c>
      <c r="B28" s="131"/>
      <c r="C28" s="131"/>
      <c r="D28" s="132"/>
      <c r="E28" s="148" t="s">
        <v>53</v>
      </c>
      <c r="F28" s="149"/>
      <c r="G28" s="149"/>
      <c r="H28" s="149"/>
      <c r="I28" s="149"/>
      <c r="J28" s="149"/>
      <c r="K28" s="149"/>
      <c r="L28" s="150"/>
      <c r="M28" s="151"/>
      <c r="N28" s="152"/>
      <c r="O28" s="153"/>
      <c r="P28" s="142"/>
      <c r="Q28" s="143"/>
      <c r="R28" s="143"/>
      <c r="S28" s="144"/>
      <c r="T28" s="116"/>
      <c r="U28" s="116"/>
    </row>
    <row r="29" spans="1:21" s="6" customFormat="1" ht="34.5" customHeight="1">
      <c r="A29" s="130" t="s">
        <v>545</v>
      </c>
      <c r="B29" s="131"/>
      <c r="C29" s="131"/>
      <c r="D29" s="132"/>
      <c r="E29" s="118"/>
      <c r="F29" s="119"/>
      <c r="G29" s="119"/>
      <c r="H29" s="119"/>
      <c r="I29" s="73" t="s">
        <v>29</v>
      </c>
      <c r="J29" s="119"/>
      <c r="K29" s="119"/>
      <c r="L29" s="120"/>
      <c r="M29" s="121"/>
      <c r="N29" s="122"/>
      <c r="O29" s="123"/>
      <c r="P29" s="142"/>
      <c r="Q29" s="143"/>
      <c r="R29" s="143"/>
      <c r="S29" s="144"/>
      <c r="T29" s="116"/>
      <c r="U29" s="116"/>
    </row>
    <row r="30" spans="1:21" s="6" customFormat="1" ht="34.5" customHeight="1">
      <c r="A30" s="124" t="s">
        <v>547</v>
      </c>
      <c r="B30" s="125"/>
      <c r="C30" s="125"/>
      <c r="D30" s="126"/>
      <c r="E30" s="157" t="s">
        <v>53</v>
      </c>
      <c r="F30" s="158"/>
      <c r="G30" s="158"/>
      <c r="H30" s="158"/>
      <c r="I30" s="158"/>
      <c r="J30" s="158"/>
      <c r="K30" s="158"/>
      <c r="L30" s="159"/>
      <c r="M30" s="133"/>
      <c r="N30" s="134"/>
      <c r="O30" s="135"/>
      <c r="P30" s="145"/>
      <c r="Q30" s="146"/>
      <c r="R30" s="146"/>
      <c r="S30" s="147"/>
      <c r="T30" s="116"/>
      <c r="U30" s="116"/>
    </row>
    <row r="31" spans="1:28" s="6" customFormat="1" ht="34.5" customHeight="1">
      <c r="A31" s="333"/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27"/>
      <c r="U31" s="27"/>
      <c r="V31" s="1"/>
      <c r="W31" s="1"/>
      <c r="X31" s="1"/>
      <c r="Y31" s="1"/>
      <c r="Z31" s="1"/>
      <c r="AA31" s="1"/>
      <c r="AB31" s="1"/>
    </row>
    <row r="32" spans="1:28" s="6" customFormat="1" ht="38.25" customHeight="1">
      <c r="A32" s="334">
        <v>2</v>
      </c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27"/>
      <c r="U32" s="27"/>
      <c r="V32" s="1"/>
      <c r="W32" s="1"/>
      <c r="X32" s="1"/>
      <c r="Y32" s="1"/>
      <c r="Z32" s="1"/>
      <c r="AA32" s="1"/>
      <c r="AB32" s="1"/>
    </row>
    <row r="33" spans="1:28" s="6" customFormat="1" ht="29.25" customHeight="1">
      <c r="A33" s="335" t="s">
        <v>31</v>
      </c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27"/>
      <c r="U33" s="27"/>
      <c r="V33" s="1"/>
      <c r="W33" s="1"/>
      <c r="X33" s="1"/>
      <c r="Y33" s="1"/>
      <c r="Z33" s="1"/>
      <c r="AA33" s="1"/>
      <c r="AB33" s="1"/>
    </row>
    <row r="34" spans="1:28" s="6" customFormat="1" ht="12.75" customHeight="1">
      <c r="A34" s="336"/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27"/>
      <c r="U34" s="27"/>
      <c r="V34" s="1"/>
      <c r="W34" s="1"/>
      <c r="X34" s="1"/>
      <c r="Y34" s="1"/>
      <c r="Z34" s="1"/>
      <c r="AA34" s="1"/>
      <c r="AB34" s="1"/>
    </row>
    <row r="35" spans="1:28" s="6" customFormat="1" ht="38.25" customHeight="1">
      <c r="A35" s="165" t="s">
        <v>42</v>
      </c>
      <c r="B35" s="166"/>
      <c r="C35" s="166"/>
      <c r="D35" s="167"/>
      <c r="E35" s="165" t="s">
        <v>41</v>
      </c>
      <c r="F35" s="166"/>
      <c r="G35" s="166"/>
      <c r="H35" s="166"/>
      <c r="I35" s="166"/>
      <c r="J35" s="166"/>
      <c r="K35" s="166"/>
      <c r="L35" s="167"/>
      <c r="M35" s="168" t="s">
        <v>39</v>
      </c>
      <c r="N35" s="169"/>
      <c r="O35" s="170"/>
      <c r="P35" s="180" t="s">
        <v>49</v>
      </c>
      <c r="Q35" s="181"/>
      <c r="R35" s="181"/>
      <c r="S35" s="182"/>
      <c r="T35" s="27"/>
      <c r="U35" s="27"/>
      <c r="V35" s="1"/>
      <c r="W35" s="1"/>
      <c r="X35" s="1"/>
      <c r="Y35" s="1"/>
      <c r="Z35" s="1"/>
      <c r="AA35" s="1"/>
      <c r="AB35" s="1"/>
    </row>
    <row r="36" spans="1:28" s="6" customFormat="1" ht="34.5" customHeight="1">
      <c r="A36" s="186" t="s">
        <v>544</v>
      </c>
      <c r="B36" s="187"/>
      <c r="C36" s="187"/>
      <c r="D36" s="188"/>
      <c r="E36" s="154"/>
      <c r="F36" s="155"/>
      <c r="G36" s="155"/>
      <c r="H36" s="155"/>
      <c r="I36" s="155"/>
      <c r="J36" s="155"/>
      <c r="K36" s="155"/>
      <c r="L36" s="156"/>
      <c r="M36" s="183">
        <f>SUM(D6*40/100)</f>
        <v>0</v>
      </c>
      <c r="N36" s="184"/>
      <c r="O36" s="185"/>
      <c r="P36" s="139">
        <f>SUM(P27+M36+M37-M38-M39)</f>
        <v>0</v>
      </c>
      <c r="Q36" s="140"/>
      <c r="R36" s="140"/>
      <c r="S36" s="141"/>
      <c r="T36" s="27"/>
      <c r="U36" s="27"/>
      <c r="V36" s="1"/>
      <c r="W36" s="1"/>
      <c r="X36" s="1"/>
      <c r="Y36" s="1"/>
      <c r="Z36" s="1"/>
      <c r="AA36" s="1"/>
      <c r="AB36" s="1"/>
    </row>
    <row r="37" spans="1:28" s="6" customFormat="1" ht="34.5" customHeight="1">
      <c r="A37" s="130" t="s">
        <v>546</v>
      </c>
      <c r="B37" s="131"/>
      <c r="C37" s="131"/>
      <c r="D37" s="132"/>
      <c r="E37" s="148" t="s">
        <v>53</v>
      </c>
      <c r="F37" s="149"/>
      <c r="G37" s="149"/>
      <c r="H37" s="149"/>
      <c r="I37" s="149"/>
      <c r="J37" s="149"/>
      <c r="K37" s="149"/>
      <c r="L37" s="150"/>
      <c r="M37" s="151"/>
      <c r="N37" s="152"/>
      <c r="O37" s="153"/>
      <c r="P37" s="142"/>
      <c r="Q37" s="143"/>
      <c r="R37" s="143"/>
      <c r="S37" s="144"/>
      <c r="T37" s="27"/>
      <c r="U37" s="27"/>
      <c r="V37" s="1"/>
      <c r="W37" s="1"/>
      <c r="X37" s="1"/>
      <c r="Y37" s="1"/>
      <c r="Z37" s="1"/>
      <c r="AA37" s="1"/>
      <c r="AB37" s="1"/>
    </row>
    <row r="38" spans="1:28" s="6" customFormat="1" ht="34.5" customHeight="1">
      <c r="A38" s="130" t="s">
        <v>545</v>
      </c>
      <c r="B38" s="131"/>
      <c r="C38" s="131"/>
      <c r="D38" s="132"/>
      <c r="E38" s="118"/>
      <c r="F38" s="119"/>
      <c r="G38" s="119"/>
      <c r="H38" s="119"/>
      <c r="I38" s="73" t="s">
        <v>29</v>
      </c>
      <c r="J38" s="119"/>
      <c r="K38" s="119"/>
      <c r="L38" s="120"/>
      <c r="M38" s="121"/>
      <c r="N38" s="122"/>
      <c r="O38" s="123"/>
      <c r="P38" s="142"/>
      <c r="Q38" s="143"/>
      <c r="R38" s="143"/>
      <c r="S38" s="144"/>
      <c r="T38" s="27"/>
      <c r="U38" s="27"/>
      <c r="V38" s="1"/>
      <c r="W38" s="1"/>
      <c r="X38" s="1"/>
      <c r="Y38" s="1"/>
      <c r="Z38" s="1"/>
      <c r="AA38" s="1"/>
      <c r="AB38" s="1"/>
    </row>
    <row r="39" spans="1:28" s="6" customFormat="1" ht="34.5" customHeight="1">
      <c r="A39" s="124" t="s">
        <v>547</v>
      </c>
      <c r="B39" s="125"/>
      <c r="C39" s="125"/>
      <c r="D39" s="126"/>
      <c r="E39" s="157" t="s">
        <v>53</v>
      </c>
      <c r="F39" s="158"/>
      <c r="G39" s="158"/>
      <c r="H39" s="158"/>
      <c r="I39" s="158"/>
      <c r="J39" s="158"/>
      <c r="K39" s="158"/>
      <c r="L39" s="159"/>
      <c r="M39" s="133"/>
      <c r="N39" s="134"/>
      <c r="O39" s="135"/>
      <c r="P39" s="145"/>
      <c r="Q39" s="146"/>
      <c r="R39" s="146"/>
      <c r="S39" s="147"/>
      <c r="T39" s="27"/>
      <c r="U39" s="27"/>
      <c r="V39" s="1"/>
      <c r="W39" s="1"/>
      <c r="X39" s="1"/>
      <c r="Y39" s="1"/>
      <c r="Z39" s="1"/>
      <c r="AA39" s="1"/>
      <c r="AB39" s="1"/>
    </row>
    <row r="40" spans="1:28" s="6" customFormat="1" ht="18.75" customHeight="1">
      <c r="A40" s="333"/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27"/>
      <c r="U40" s="27"/>
      <c r="V40" s="1"/>
      <c r="W40" s="1"/>
      <c r="X40" s="1"/>
      <c r="Y40" s="1"/>
      <c r="Z40" s="1"/>
      <c r="AA40" s="1"/>
      <c r="AB40" s="1"/>
    </row>
    <row r="41" spans="3:28" s="3" customFormat="1" ht="30" customHeight="1">
      <c r="C41" s="8"/>
      <c r="D41" s="8"/>
      <c r="E41" s="8"/>
      <c r="F41" s="8"/>
      <c r="G41" s="8"/>
      <c r="H41" s="8"/>
      <c r="I41" s="8"/>
      <c r="J41" s="8"/>
      <c r="K41" s="8"/>
      <c r="L41" s="11"/>
      <c r="M41" s="11"/>
      <c r="N41" s="11"/>
      <c r="O41" s="9"/>
      <c r="P41" s="9"/>
      <c r="Q41" s="9"/>
      <c r="R41" s="7"/>
      <c r="S41" s="12"/>
      <c r="T41" s="27"/>
      <c r="U41" s="27"/>
      <c r="V41" s="1"/>
      <c r="W41" s="1"/>
      <c r="X41" s="1"/>
      <c r="Y41" s="1"/>
      <c r="Z41" s="1"/>
      <c r="AA41" s="1"/>
      <c r="AB41" s="1"/>
    </row>
    <row r="42" spans="1:21" ht="18.75" customHeight="1">
      <c r="A42" s="129" t="s">
        <v>553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27"/>
      <c r="U42" s="27"/>
    </row>
    <row r="43" spans="1:21" ht="24.7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27"/>
      <c r="U43" s="27"/>
    </row>
    <row r="44" spans="1:21" ht="39.75" customHeight="1">
      <c r="A44" s="10" t="s">
        <v>45</v>
      </c>
      <c r="B44" s="137" t="s">
        <v>18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27"/>
      <c r="U44" s="27"/>
    </row>
    <row r="45" spans="1:21" ht="66" customHeight="1">
      <c r="A45" s="10" t="s">
        <v>45</v>
      </c>
      <c r="B45" s="138" t="s">
        <v>55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27"/>
      <c r="U45" s="27"/>
    </row>
    <row r="46" spans="8:21" ht="53.25" customHeight="1">
      <c r="H46" s="3"/>
      <c r="I46" s="3"/>
      <c r="J46" s="18" t="s">
        <v>51</v>
      </c>
      <c r="K46" s="128">
        <f>L4</f>
        <v>0</v>
      </c>
      <c r="L46" s="128"/>
      <c r="M46" s="128"/>
      <c r="N46" s="128"/>
      <c r="O46" s="128"/>
      <c r="P46" s="3" t="s">
        <v>52</v>
      </c>
      <c r="Q46" s="16"/>
      <c r="T46" s="27"/>
      <c r="U46" s="27"/>
    </row>
    <row r="47" spans="8:21" ht="19.5" customHeight="1">
      <c r="H47" s="128" t="s">
        <v>54</v>
      </c>
      <c r="I47" s="128"/>
      <c r="J47" s="128"/>
      <c r="K47" s="128"/>
      <c r="L47" s="128"/>
      <c r="M47" s="128"/>
      <c r="N47" s="128"/>
      <c r="O47" s="128"/>
      <c r="P47" s="128"/>
      <c r="Q47" s="16"/>
      <c r="T47" s="27"/>
      <c r="U47" s="27"/>
    </row>
    <row r="48" spans="6:21" ht="21" customHeight="1">
      <c r="F48" s="128" t="s">
        <v>30</v>
      </c>
      <c r="G48" s="128"/>
      <c r="H48" s="128"/>
      <c r="I48" s="127"/>
      <c r="J48" s="127"/>
      <c r="K48" s="127"/>
      <c r="L48" s="127"/>
      <c r="M48" s="127"/>
      <c r="N48" s="127"/>
      <c r="O48" s="127"/>
      <c r="P48" s="127"/>
      <c r="Q48" s="17"/>
      <c r="T48" s="27"/>
      <c r="U48" s="27"/>
    </row>
    <row r="49" spans="1:21" ht="21.75">
      <c r="A49" s="117" t="s">
        <v>87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27"/>
      <c r="U49" s="27"/>
    </row>
    <row r="50" spans="1:21" ht="21.75">
      <c r="A50" s="136" t="s">
        <v>88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27"/>
      <c r="U50" s="27"/>
    </row>
    <row r="51" spans="1:21" ht="21.75">
      <c r="A51" s="114" t="s">
        <v>377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27"/>
      <c r="U51" s="27"/>
    </row>
    <row r="52" spans="1:21" ht="21.75">
      <c r="A52" s="115" t="s">
        <v>378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27"/>
      <c r="U52" s="27"/>
    </row>
    <row r="53" spans="20:21" ht="21.75">
      <c r="T53" s="27"/>
      <c r="U53" s="27"/>
    </row>
    <row r="54" spans="20:21" ht="21.75">
      <c r="T54" s="27"/>
      <c r="U54" s="27"/>
    </row>
    <row r="55" spans="20:21" ht="21.75">
      <c r="T55" s="27"/>
      <c r="U55" s="27"/>
    </row>
    <row r="56" spans="20:21" ht="21.75">
      <c r="T56" s="27"/>
      <c r="U56" s="27"/>
    </row>
    <row r="57" spans="20:21" ht="21.75">
      <c r="T57" s="27"/>
      <c r="U57" s="27"/>
    </row>
    <row r="58" ht="21.75">
      <c r="U58" s="27"/>
    </row>
  </sheetData>
  <sheetProtection/>
  <mergeCells count="141">
    <mergeCell ref="V22:W23"/>
    <mergeCell ref="X16:Z16"/>
    <mergeCell ref="V9:W9"/>
    <mergeCell ref="V12:W12"/>
    <mergeCell ref="V16:W16"/>
    <mergeCell ref="V18:W18"/>
    <mergeCell ref="X22:Z23"/>
    <mergeCell ref="X18:Z18"/>
    <mergeCell ref="X19:Z19"/>
    <mergeCell ref="X12:Z12"/>
    <mergeCell ref="X21:Z21"/>
    <mergeCell ref="X11:Z11"/>
    <mergeCell ref="V3:AB3"/>
    <mergeCell ref="V6:Z6"/>
    <mergeCell ref="V7:W7"/>
    <mergeCell ref="X7:Z7"/>
    <mergeCell ref="X13:Z13"/>
    <mergeCell ref="V20:W20"/>
    <mergeCell ref="X15:Z15"/>
    <mergeCell ref="X20:Z20"/>
    <mergeCell ref="N7:O7"/>
    <mergeCell ref="P7:S7"/>
    <mergeCell ref="X17:Z17"/>
    <mergeCell ref="X8:Z8"/>
    <mergeCell ref="X9:Z9"/>
    <mergeCell ref="X10:Z10"/>
    <mergeCell ref="V8:W8"/>
    <mergeCell ref="X14:Z14"/>
    <mergeCell ref="N9:O9"/>
    <mergeCell ref="Q9:S9"/>
    <mergeCell ref="R2:S2"/>
    <mergeCell ref="A3:S3"/>
    <mergeCell ref="A4:K4"/>
    <mergeCell ref="L4:P4"/>
    <mergeCell ref="R4:S4"/>
    <mergeCell ref="A5:E5"/>
    <mergeCell ref="F5:S5"/>
    <mergeCell ref="D6:H6"/>
    <mergeCell ref="I6:K6"/>
    <mergeCell ref="L6:P6"/>
    <mergeCell ref="Q6:S6"/>
    <mergeCell ref="A6:C6"/>
    <mergeCell ref="E8:L8"/>
    <mergeCell ref="N8:O8"/>
    <mergeCell ref="Q8:S8"/>
    <mergeCell ref="A7:F7"/>
    <mergeCell ref="G7:M7"/>
    <mergeCell ref="C10:K10"/>
    <mergeCell ref="L10:M10"/>
    <mergeCell ref="N10:P10"/>
    <mergeCell ref="Q10:R10"/>
    <mergeCell ref="A9:D9"/>
    <mergeCell ref="E9:L9"/>
    <mergeCell ref="A11:G11"/>
    <mergeCell ref="H11:M11"/>
    <mergeCell ref="N11:O11"/>
    <mergeCell ref="P11:S11"/>
    <mergeCell ref="A12:S12"/>
    <mergeCell ref="A13:B15"/>
    <mergeCell ref="C13:G14"/>
    <mergeCell ref="H13:L14"/>
    <mergeCell ref="M13:O14"/>
    <mergeCell ref="P13:R15"/>
    <mergeCell ref="S13:S15"/>
    <mergeCell ref="C15:G15"/>
    <mergeCell ref="H15:L15"/>
    <mergeCell ref="M15:O15"/>
    <mergeCell ref="A16:B16"/>
    <mergeCell ref="C16:G16"/>
    <mergeCell ref="H16:L16"/>
    <mergeCell ref="M16:O16"/>
    <mergeCell ref="P16:R18"/>
    <mergeCell ref="S16:S19"/>
    <mergeCell ref="A17:B17"/>
    <mergeCell ref="C17:G17"/>
    <mergeCell ref="H17:L17"/>
    <mergeCell ref="M17:O17"/>
    <mergeCell ref="A18:B18"/>
    <mergeCell ref="C18:G18"/>
    <mergeCell ref="H18:L18"/>
    <mergeCell ref="M18:O18"/>
    <mergeCell ref="M27:O27"/>
    <mergeCell ref="P27:S30"/>
    <mergeCell ref="A28:D28"/>
    <mergeCell ref="E28:L28"/>
    <mergeCell ref="A19:B19"/>
    <mergeCell ref="C19:G19"/>
    <mergeCell ref="H19:L19"/>
    <mergeCell ref="M19:O19"/>
    <mergeCell ref="P19:R19"/>
    <mergeCell ref="A24:S24"/>
    <mergeCell ref="A30:D30"/>
    <mergeCell ref="E30:L30"/>
    <mergeCell ref="M30:O30"/>
    <mergeCell ref="A31:S31"/>
    <mergeCell ref="A26:D26"/>
    <mergeCell ref="E26:L26"/>
    <mergeCell ref="M26:O26"/>
    <mergeCell ref="P26:S26"/>
    <mergeCell ref="A27:D27"/>
    <mergeCell ref="E27:L27"/>
    <mergeCell ref="A33:S33"/>
    <mergeCell ref="A34:S34"/>
    <mergeCell ref="A35:D35"/>
    <mergeCell ref="E35:L35"/>
    <mergeCell ref="M28:O28"/>
    <mergeCell ref="A29:D29"/>
    <mergeCell ref="E29:H29"/>
    <mergeCell ref="J29:L29"/>
    <mergeCell ref="P35:S35"/>
    <mergeCell ref="M29:O29"/>
    <mergeCell ref="A36:D36"/>
    <mergeCell ref="E36:L36"/>
    <mergeCell ref="M36:O36"/>
    <mergeCell ref="P36:S39"/>
    <mergeCell ref="A32:S32"/>
    <mergeCell ref="E37:L37"/>
    <mergeCell ref="M37:O37"/>
    <mergeCell ref="A38:D38"/>
    <mergeCell ref="E38:H38"/>
    <mergeCell ref="J38:L38"/>
    <mergeCell ref="A42:S43"/>
    <mergeCell ref="B44:S44"/>
    <mergeCell ref="B45:S45"/>
    <mergeCell ref="K46:O46"/>
    <mergeCell ref="M35:O35"/>
    <mergeCell ref="M38:O38"/>
    <mergeCell ref="A39:D39"/>
    <mergeCell ref="E39:L39"/>
    <mergeCell ref="M39:O39"/>
    <mergeCell ref="A40:S40"/>
    <mergeCell ref="A51:S51"/>
    <mergeCell ref="A52:S52"/>
    <mergeCell ref="U3:U30"/>
    <mergeCell ref="T5:T30"/>
    <mergeCell ref="A37:D37"/>
    <mergeCell ref="A49:S49"/>
    <mergeCell ref="A50:S50"/>
    <mergeCell ref="H47:P47"/>
    <mergeCell ref="F48:H48"/>
    <mergeCell ref="I48:P48"/>
  </mergeCells>
  <printOptions/>
  <pageMargins left="0.35433070866141736" right="0.2362204724409449" top="0.5905511811023623" bottom="0.5905511811023623" header="0.1968503937007874" footer="0.275590551181102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9"/>
  <sheetViews>
    <sheetView zoomScalePageLayoutView="0" workbookViewId="0" topLeftCell="A40">
      <selection activeCell="E9" sqref="E9:L9"/>
    </sheetView>
  </sheetViews>
  <sheetFormatPr defaultColWidth="8.796875" defaultRowHeight="18.75"/>
  <cols>
    <col min="1" max="1" width="6" style="1" customWidth="1"/>
    <col min="2" max="2" width="4.5" style="1" customWidth="1"/>
    <col min="3" max="3" width="1.796875" style="1" customWidth="1"/>
    <col min="4" max="4" width="4.296875" style="1" customWidth="1"/>
    <col min="5" max="5" width="1" style="1" customWidth="1"/>
    <col min="6" max="6" width="2.796875" style="1" customWidth="1"/>
    <col min="7" max="7" width="3.3984375" style="1" customWidth="1"/>
    <col min="8" max="8" width="3.296875" style="1" customWidth="1"/>
    <col min="9" max="11" width="2.09765625" style="1" customWidth="1"/>
    <col min="12" max="12" width="3.796875" style="1" customWidth="1"/>
    <col min="13" max="13" width="8.09765625" style="1" customWidth="1"/>
    <col min="14" max="14" width="1.2890625" style="1" customWidth="1"/>
    <col min="15" max="15" width="6.19921875" style="1" customWidth="1"/>
    <col min="16" max="16" width="6" style="1" customWidth="1"/>
    <col min="17" max="17" width="3" style="1" customWidth="1"/>
    <col min="18" max="18" width="2.796875" style="1" customWidth="1"/>
    <col min="19" max="19" width="7.19921875" style="1" customWidth="1"/>
    <col min="20" max="20" width="3" style="23" customWidth="1"/>
    <col min="21" max="21" width="2.69921875" style="23" customWidth="1"/>
    <col min="22" max="22" width="10.8984375" style="1" customWidth="1"/>
    <col min="23" max="23" width="9.796875" style="1" customWidth="1"/>
    <col min="24" max="24" width="10.8984375" style="1" customWidth="1"/>
    <col min="25" max="25" width="8.3984375" style="1" customWidth="1"/>
    <col min="26" max="26" width="10.59765625" style="1" customWidth="1"/>
    <col min="27" max="27" width="9.296875" style="1" customWidth="1"/>
    <col min="28" max="28" width="11.19921875" style="1" customWidth="1"/>
    <col min="29" max="16384" width="8.796875" style="1" customWidth="1"/>
  </cols>
  <sheetData>
    <row r="1" spans="20:21" ht="10.5" customHeight="1">
      <c r="T1" s="28"/>
      <c r="U1" s="28"/>
    </row>
    <row r="2" spans="1:21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81" t="s">
        <v>555</v>
      </c>
      <c r="S2" s="281"/>
      <c r="T2" s="28"/>
      <c r="U2" s="28"/>
    </row>
    <row r="3" spans="1:28" ht="21.75" customHeight="1">
      <c r="A3" s="406" t="s">
        <v>19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28"/>
      <c r="U3" s="116" t="s">
        <v>526</v>
      </c>
      <c r="V3" s="319" t="s">
        <v>90</v>
      </c>
      <c r="W3" s="319"/>
      <c r="X3" s="319"/>
      <c r="Y3" s="319"/>
      <c r="Z3" s="319"/>
      <c r="AA3" s="319"/>
      <c r="AB3" s="319"/>
    </row>
    <row r="4" spans="1:28" s="3" customFormat="1" ht="24.75" customHeight="1">
      <c r="A4" s="280" t="s">
        <v>46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16"/>
      <c r="M4" s="304"/>
      <c r="N4" s="304"/>
      <c r="O4" s="304"/>
      <c r="P4" s="217"/>
      <c r="Q4" s="5" t="s">
        <v>26</v>
      </c>
      <c r="R4" s="343"/>
      <c r="S4" s="344"/>
      <c r="T4" s="28"/>
      <c r="U4" s="116"/>
      <c r="V4" s="22" t="s">
        <v>71</v>
      </c>
      <c r="W4" s="22" t="s">
        <v>72</v>
      </c>
      <c r="X4" s="22" t="s">
        <v>73</v>
      </c>
      <c r="Y4" s="22" t="s">
        <v>74</v>
      </c>
      <c r="Z4" s="22" t="s">
        <v>75</v>
      </c>
      <c r="AA4" s="22" t="s">
        <v>76</v>
      </c>
      <c r="AB4" s="22" t="s">
        <v>77</v>
      </c>
    </row>
    <row r="5" spans="1:28" s="3" customFormat="1" ht="21.75" customHeight="1">
      <c r="A5" s="259" t="s">
        <v>17</v>
      </c>
      <c r="B5" s="259"/>
      <c r="C5" s="259"/>
      <c r="D5" s="259"/>
      <c r="E5" s="259"/>
      <c r="F5" s="260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3"/>
      <c r="T5" s="116" t="s">
        <v>379</v>
      </c>
      <c r="U5" s="116"/>
      <c r="V5" s="22" t="s">
        <v>78</v>
      </c>
      <c r="W5" s="22" t="s">
        <v>79</v>
      </c>
      <c r="X5" s="22" t="s">
        <v>83</v>
      </c>
      <c r="Y5" s="22" t="s">
        <v>80</v>
      </c>
      <c r="Z5" s="22" t="s">
        <v>81</v>
      </c>
      <c r="AA5" s="22" t="s">
        <v>84</v>
      </c>
      <c r="AB5" s="22" t="s">
        <v>82</v>
      </c>
    </row>
    <row r="6" spans="1:28" s="3" customFormat="1" ht="21.75" customHeight="1">
      <c r="A6" s="288" t="s">
        <v>34</v>
      </c>
      <c r="B6" s="288"/>
      <c r="C6" s="288"/>
      <c r="D6" s="269">
        <v>0</v>
      </c>
      <c r="E6" s="270"/>
      <c r="F6" s="270"/>
      <c r="G6" s="270"/>
      <c r="H6" s="271"/>
      <c r="I6" s="272" t="s">
        <v>7</v>
      </c>
      <c r="J6" s="272"/>
      <c r="K6" s="272"/>
      <c r="L6" s="259" t="s">
        <v>22</v>
      </c>
      <c r="M6" s="259"/>
      <c r="N6" s="259"/>
      <c r="O6" s="259"/>
      <c r="P6" s="273"/>
      <c r="Q6" s="274"/>
      <c r="R6" s="275"/>
      <c r="S6" s="276"/>
      <c r="T6" s="116"/>
      <c r="U6" s="116"/>
      <c r="V6" s="166" t="s">
        <v>89</v>
      </c>
      <c r="W6" s="166"/>
      <c r="X6" s="166"/>
      <c r="Y6" s="166"/>
      <c r="Z6" s="166"/>
      <c r="AA6" s="6"/>
      <c r="AB6" s="6"/>
    </row>
    <row r="7" spans="1:28" s="3" customFormat="1" ht="21.75" customHeight="1">
      <c r="A7" s="259" t="s">
        <v>380</v>
      </c>
      <c r="B7" s="259"/>
      <c r="C7" s="259"/>
      <c r="D7" s="259"/>
      <c r="E7" s="259"/>
      <c r="F7" s="259"/>
      <c r="G7" s="277"/>
      <c r="H7" s="278"/>
      <c r="I7" s="278"/>
      <c r="J7" s="278"/>
      <c r="K7" s="278"/>
      <c r="L7" s="278"/>
      <c r="M7" s="279"/>
      <c r="N7" s="304" t="s">
        <v>27</v>
      </c>
      <c r="O7" s="304"/>
      <c r="P7" s="348"/>
      <c r="Q7" s="349"/>
      <c r="R7" s="349"/>
      <c r="S7" s="350"/>
      <c r="T7" s="116"/>
      <c r="U7" s="116"/>
      <c r="V7" s="370" t="s">
        <v>57</v>
      </c>
      <c r="W7" s="371"/>
      <c r="X7" s="370" t="s">
        <v>27</v>
      </c>
      <c r="Y7" s="372"/>
      <c r="Z7" s="371"/>
      <c r="AA7" s="89"/>
      <c r="AB7" s="6"/>
    </row>
    <row r="8" spans="1:28" s="3" customFormat="1" ht="21.75" customHeight="1">
      <c r="A8" s="5" t="s">
        <v>35</v>
      </c>
      <c r="B8" s="5"/>
      <c r="C8" s="5"/>
      <c r="D8" s="74"/>
      <c r="E8" s="216"/>
      <c r="F8" s="304"/>
      <c r="G8" s="304"/>
      <c r="H8" s="304"/>
      <c r="I8" s="304"/>
      <c r="J8" s="304"/>
      <c r="K8" s="304"/>
      <c r="L8" s="217"/>
      <c r="M8" s="423" t="s">
        <v>556</v>
      </c>
      <c r="N8" s="404"/>
      <c r="O8" s="405"/>
      <c r="P8" s="75" t="s">
        <v>28</v>
      </c>
      <c r="Q8" s="364"/>
      <c r="R8" s="365"/>
      <c r="S8" s="366"/>
      <c r="T8" s="116"/>
      <c r="U8" s="116"/>
      <c r="V8" s="362" t="s">
        <v>85</v>
      </c>
      <c r="W8" s="363"/>
      <c r="X8" s="354" t="s">
        <v>58</v>
      </c>
      <c r="Y8" s="355"/>
      <c r="Z8" s="356"/>
      <c r="AA8" s="21"/>
      <c r="AB8" s="6"/>
    </row>
    <row r="9" spans="1:28" s="3" customFormat="1" ht="21.75" customHeight="1">
      <c r="A9" s="280" t="s">
        <v>36</v>
      </c>
      <c r="B9" s="280"/>
      <c r="C9" s="280"/>
      <c r="D9" s="273"/>
      <c r="E9" s="216"/>
      <c r="F9" s="304"/>
      <c r="G9" s="304"/>
      <c r="H9" s="304"/>
      <c r="I9" s="304"/>
      <c r="J9" s="304"/>
      <c r="K9" s="304"/>
      <c r="L9" s="217"/>
      <c r="M9" s="423" t="s">
        <v>556</v>
      </c>
      <c r="N9" s="364">
        <f>N8</f>
        <v>0</v>
      </c>
      <c r="O9" s="366"/>
      <c r="P9" s="75" t="s">
        <v>28</v>
      </c>
      <c r="Q9" s="364"/>
      <c r="R9" s="365"/>
      <c r="S9" s="366"/>
      <c r="T9" s="116"/>
      <c r="U9" s="116"/>
      <c r="V9" s="375" t="s">
        <v>59</v>
      </c>
      <c r="W9" s="376"/>
      <c r="X9" s="357" t="s">
        <v>86</v>
      </c>
      <c r="Y9" s="358"/>
      <c r="Z9" s="359"/>
      <c r="AA9" s="21"/>
      <c r="AB9" s="6"/>
    </row>
    <row r="10" spans="1:28" s="3" customFormat="1" ht="21.75" customHeight="1">
      <c r="A10" s="5" t="s">
        <v>25</v>
      </c>
      <c r="B10" s="5"/>
      <c r="C10" s="216"/>
      <c r="D10" s="304"/>
      <c r="E10" s="304"/>
      <c r="F10" s="304"/>
      <c r="G10" s="304"/>
      <c r="H10" s="304"/>
      <c r="I10" s="304"/>
      <c r="J10" s="304"/>
      <c r="K10" s="217"/>
      <c r="L10" s="254" t="s">
        <v>33</v>
      </c>
      <c r="M10" s="255"/>
      <c r="N10" s="408"/>
      <c r="O10" s="257"/>
      <c r="P10" s="258"/>
      <c r="Q10" s="254" t="s">
        <v>24</v>
      </c>
      <c r="R10" s="340"/>
      <c r="S10" s="95"/>
      <c r="T10" s="116"/>
      <c r="U10" s="116"/>
      <c r="V10" s="90"/>
      <c r="W10" s="91"/>
      <c r="X10" s="360" t="s">
        <v>64</v>
      </c>
      <c r="Y10" s="278"/>
      <c r="Z10" s="361"/>
      <c r="AA10" s="89"/>
      <c r="AB10" s="6"/>
    </row>
    <row r="11" spans="1:28" s="3" customFormat="1" ht="21.75" customHeight="1">
      <c r="A11" s="218" t="s">
        <v>37</v>
      </c>
      <c r="B11" s="218"/>
      <c r="C11" s="218"/>
      <c r="D11" s="218"/>
      <c r="E11" s="218"/>
      <c r="F11" s="218"/>
      <c r="G11" s="219"/>
      <c r="H11" s="263"/>
      <c r="I11" s="264"/>
      <c r="J11" s="264"/>
      <c r="K11" s="264"/>
      <c r="L11" s="265"/>
      <c r="M11" s="266"/>
      <c r="N11" s="267" t="s">
        <v>23</v>
      </c>
      <c r="O11" s="268"/>
      <c r="P11" s="263"/>
      <c r="Q11" s="265"/>
      <c r="R11" s="265"/>
      <c r="S11" s="266"/>
      <c r="T11" s="116"/>
      <c r="U11" s="116"/>
      <c r="V11" s="92"/>
      <c r="W11" s="93"/>
      <c r="X11" s="367" t="s">
        <v>62</v>
      </c>
      <c r="Y11" s="368"/>
      <c r="Z11" s="369"/>
      <c r="AA11" s="89"/>
      <c r="AB11" s="6"/>
    </row>
    <row r="12" spans="1:28" ht="22.5" customHeight="1">
      <c r="A12" s="234" t="s">
        <v>38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116"/>
      <c r="U12" s="116"/>
      <c r="V12" s="375" t="s">
        <v>56</v>
      </c>
      <c r="W12" s="376"/>
      <c r="X12" s="387" t="s">
        <v>61</v>
      </c>
      <c r="Y12" s="388"/>
      <c r="Z12" s="389"/>
      <c r="AA12" s="21"/>
      <c r="AB12" s="6"/>
    </row>
    <row r="13" spans="1:28" ht="21" customHeight="1">
      <c r="A13" s="202" t="s">
        <v>10</v>
      </c>
      <c r="B13" s="204"/>
      <c r="C13" s="202" t="s">
        <v>8</v>
      </c>
      <c r="D13" s="203"/>
      <c r="E13" s="203"/>
      <c r="F13" s="203"/>
      <c r="G13" s="204"/>
      <c r="H13" s="202" t="s">
        <v>548</v>
      </c>
      <c r="I13" s="203"/>
      <c r="J13" s="203"/>
      <c r="K13" s="203"/>
      <c r="L13" s="204"/>
      <c r="M13" s="202" t="s">
        <v>9</v>
      </c>
      <c r="N13" s="203"/>
      <c r="O13" s="204"/>
      <c r="P13" s="202" t="s">
        <v>47</v>
      </c>
      <c r="Q13" s="203"/>
      <c r="R13" s="204"/>
      <c r="S13" s="244" t="s">
        <v>15</v>
      </c>
      <c r="T13" s="116"/>
      <c r="U13" s="116"/>
      <c r="V13" s="90"/>
      <c r="W13" s="91"/>
      <c r="X13" s="373" t="s">
        <v>91</v>
      </c>
      <c r="Y13" s="349"/>
      <c r="Z13" s="374"/>
      <c r="AA13" s="21"/>
      <c r="AB13" s="6"/>
    </row>
    <row r="14" spans="1:28" ht="24.75" customHeight="1">
      <c r="A14" s="205"/>
      <c r="B14" s="207"/>
      <c r="C14" s="205"/>
      <c r="D14" s="206"/>
      <c r="E14" s="206"/>
      <c r="F14" s="206"/>
      <c r="G14" s="207"/>
      <c r="H14" s="205"/>
      <c r="I14" s="206"/>
      <c r="J14" s="206"/>
      <c r="K14" s="206"/>
      <c r="L14" s="207"/>
      <c r="M14" s="205"/>
      <c r="N14" s="206"/>
      <c r="O14" s="207"/>
      <c r="P14" s="205"/>
      <c r="Q14" s="206"/>
      <c r="R14" s="207"/>
      <c r="S14" s="245"/>
      <c r="T14" s="116"/>
      <c r="U14" s="116"/>
      <c r="V14" s="90"/>
      <c r="W14" s="91"/>
      <c r="X14" s="360" t="s">
        <v>62</v>
      </c>
      <c r="Y14" s="278"/>
      <c r="Z14" s="361"/>
      <c r="AA14" s="21"/>
      <c r="AB14" s="6"/>
    </row>
    <row r="15" spans="1:28" ht="17.25" customHeight="1">
      <c r="A15" s="236"/>
      <c r="B15" s="237"/>
      <c r="C15" s="247" t="s">
        <v>13</v>
      </c>
      <c r="D15" s="248"/>
      <c r="E15" s="248"/>
      <c r="F15" s="248"/>
      <c r="G15" s="249"/>
      <c r="H15" s="247" t="s">
        <v>14</v>
      </c>
      <c r="I15" s="248"/>
      <c r="J15" s="248"/>
      <c r="K15" s="248"/>
      <c r="L15" s="249"/>
      <c r="M15" s="250" t="s">
        <v>44</v>
      </c>
      <c r="N15" s="248"/>
      <c r="O15" s="249"/>
      <c r="P15" s="236"/>
      <c r="Q15" s="243"/>
      <c r="R15" s="237"/>
      <c r="S15" s="246"/>
      <c r="T15" s="116"/>
      <c r="U15" s="116"/>
      <c r="V15" s="92"/>
      <c r="W15" s="93"/>
      <c r="X15" s="377" t="s">
        <v>63</v>
      </c>
      <c r="Y15" s="378"/>
      <c r="Z15" s="379"/>
      <c r="AA15" s="89"/>
      <c r="AB15" s="6"/>
    </row>
    <row r="16" spans="1:28" ht="24.75" customHeight="1">
      <c r="A16" s="208" t="s">
        <v>1</v>
      </c>
      <c r="B16" s="209"/>
      <c r="C16" s="390">
        <v>0</v>
      </c>
      <c r="D16" s="391"/>
      <c r="E16" s="391"/>
      <c r="F16" s="391"/>
      <c r="G16" s="392"/>
      <c r="H16" s="390">
        <v>0</v>
      </c>
      <c r="I16" s="391"/>
      <c r="J16" s="391"/>
      <c r="K16" s="391"/>
      <c r="L16" s="392"/>
      <c r="M16" s="393">
        <f>SUM(C16-H16)</f>
        <v>0</v>
      </c>
      <c r="N16" s="394"/>
      <c r="O16" s="395"/>
      <c r="P16" s="171"/>
      <c r="Q16" s="172"/>
      <c r="R16" s="173"/>
      <c r="S16" s="337" t="s">
        <v>16</v>
      </c>
      <c r="T16" s="116"/>
      <c r="U16" s="116"/>
      <c r="V16" s="375" t="s">
        <v>60</v>
      </c>
      <c r="W16" s="376"/>
      <c r="X16" s="382" t="s">
        <v>61</v>
      </c>
      <c r="Y16" s="383"/>
      <c r="Z16" s="384"/>
      <c r="AA16" s="89"/>
      <c r="AB16" s="6"/>
    </row>
    <row r="17" spans="1:28" ht="24.75" customHeight="1">
      <c r="A17" s="223" t="s">
        <v>11</v>
      </c>
      <c r="B17" s="224"/>
      <c r="C17" s="225">
        <f>SUM(D6)</f>
        <v>0</v>
      </c>
      <c r="D17" s="226"/>
      <c r="E17" s="226"/>
      <c r="F17" s="226"/>
      <c r="G17" s="227"/>
      <c r="H17" s="228">
        <f>SUM(M29+M38+M46)</f>
        <v>0</v>
      </c>
      <c r="I17" s="229"/>
      <c r="J17" s="229"/>
      <c r="K17" s="229"/>
      <c r="L17" s="230"/>
      <c r="M17" s="231">
        <f>SUM(C17-H17)</f>
        <v>0</v>
      </c>
      <c r="N17" s="232"/>
      <c r="O17" s="233"/>
      <c r="P17" s="174"/>
      <c r="Q17" s="175"/>
      <c r="R17" s="176"/>
      <c r="S17" s="338"/>
      <c r="T17" s="116"/>
      <c r="U17" s="116"/>
      <c r="V17" s="92"/>
      <c r="W17" s="93"/>
      <c r="X17" s="351" t="s">
        <v>68</v>
      </c>
      <c r="Y17" s="352"/>
      <c r="Z17" s="353"/>
      <c r="AA17" s="94"/>
      <c r="AB17" s="6"/>
    </row>
    <row r="18" spans="1:28" ht="24.75" customHeight="1">
      <c r="A18" s="189" t="s">
        <v>2</v>
      </c>
      <c r="B18" s="190"/>
      <c r="C18" s="399">
        <v>0</v>
      </c>
      <c r="D18" s="400"/>
      <c r="E18" s="400"/>
      <c r="F18" s="400"/>
      <c r="G18" s="401"/>
      <c r="H18" s="399">
        <v>0</v>
      </c>
      <c r="I18" s="400"/>
      <c r="J18" s="400"/>
      <c r="K18" s="400"/>
      <c r="L18" s="401"/>
      <c r="M18" s="396">
        <f>SUM(C18-H18)</f>
        <v>0</v>
      </c>
      <c r="N18" s="397"/>
      <c r="O18" s="398"/>
      <c r="P18" s="177"/>
      <c r="Q18" s="178"/>
      <c r="R18" s="179"/>
      <c r="S18" s="338"/>
      <c r="T18" s="116"/>
      <c r="U18" s="116"/>
      <c r="V18" s="375" t="s">
        <v>65</v>
      </c>
      <c r="W18" s="376"/>
      <c r="X18" s="357" t="s">
        <v>67</v>
      </c>
      <c r="Y18" s="358"/>
      <c r="Z18" s="359"/>
      <c r="AA18" s="21"/>
      <c r="AB18" s="6"/>
    </row>
    <row r="19" spans="1:28" ht="40.5" customHeight="1">
      <c r="A19" s="197" t="s">
        <v>3</v>
      </c>
      <c r="B19" s="198"/>
      <c r="C19" s="199">
        <f>SUM(C16:C18)</f>
        <v>0</v>
      </c>
      <c r="D19" s="200"/>
      <c r="E19" s="200"/>
      <c r="F19" s="200"/>
      <c r="G19" s="201"/>
      <c r="H19" s="199">
        <f>SUM(H16:H18)</f>
        <v>0</v>
      </c>
      <c r="I19" s="200"/>
      <c r="J19" s="200"/>
      <c r="K19" s="200"/>
      <c r="L19" s="201"/>
      <c r="M19" s="199">
        <f>SUM(M16:M18)</f>
        <v>0</v>
      </c>
      <c r="N19" s="200"/>
      <c r="O19" s="201"/>
      <c r="P19" s="160" t="e">
        <f>SUM(H19/C19)</f>
        <v>#DIV/0!</v>
      </c>
      <c r="Q19" s="161"/>
      <c r="R19" s="162"/>
      <c r="S19" s="339"/>
      <c r="T19" s="116"/>
      <c r="U19" s="116"/>
      <c r="V19" s="92"/>
      <c r="W19" s="93"/>
      <c r="X19" s="351" t="s">
        <v>68</v>
      </c>
      <c r="Y19" s="352"/>
      <c r="Z19" s="353"/>
      <c r="AA19" s="94"/>
      <c r="AB19" s="6"/>
    </row>
    <row r="20" spans="1:27" s="6" customFormat="1" ht="19.5" customHeight="1">
      <c r="A20" s="4" t="s">
        <v>21</v>
      </c>
      <c r="B20" s="5"/>
      <c r="C20" s="6" t="s">
        <v>4</v>
      </c>
      <c r="T20" s="116"/>
      <c r="U20" s="116"/>
      <c r="V20" s="375" t="s">
        <v>66</v>
      </c>
      <c r="W20" s="376"/>
      <c r="X20" s="357" t="s">
        <v>67</v>
      </c>
      <c r="Y20" s="358"/>
      <c r="Z20" s="359"/>
      <c r="AA20" s="21"/>
    </row>
    <row r="21" spans="1:27" s="6" customFormat="1" ht="19.5" customHeight="1">
      <c r="A21" s="6" t="s">
        <v>5</v>
      </c>
      <c r="C21" s="6" t="s">
        <v>12</v>
      </c>
      <c r="T21" s="116"/>
      <c r="U21" s="116"/>
      <c r="V21" s="92"/>
      <c r="W21" s="93"/>
      <c r="X21" s="351" t="s">
        <v>68</v>
      </c>
      <c r="Y21" s="352"/>
      <c r="Z21" s="353"/>
      <c r="AA21" s="21"/>
    </row>
    <row r="22" spans="3:27" s="6" customFormat="1" ht="19.5" customHeight="1">
      <c r="C22" s="6" t="s">
        <v>6</v>
      </c>
      <c r="T22" s="116"/>
      <c r="U22" s="116"/>
      <c r="V22" s="375" t="s">
        <v>69</v>
      </c>
      <c r="W22" s="376"/>
      <c r="X22" s="375" t="s">
        <v>70</v>
      </c>
      <c r="Y22" s="385"/>
      <c r="Z22" s="376"/>
      <c r="AA22" s="21"/>
    </row>
    <row r="23" spans="20:26" s="6" customFormat="1" ht="6.75" customHeight="1">
      <c r="T23" s="116"/>
      <c r="U23" s="116"/>
      <c r="V23" s="380"/>
      <c r="W23" s="381"/>
      <c r="X23" s="380"/>
      <c r="Y23" s="386"/>
      <c r="Z23" s="381"/>
    </row>
    <row r="24" spans="1:21" s="6" customFormat="1" ht="20.25" customHeight="1">
      <c r="A24" s="163" t="s">
        <v>549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16"/>
      <c r="U24" s="116"/>
    </row>
    <row r="25" spans="1:21" s="6" customFormat="1" ht="7.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116"/>
      <c r="U25" s="116"/>
    </row>
    <row r="26" spans="1:21" s="6" customFormat="1" ht="34.5" customHeight="1">
      <c r="A26" s="165" t="s">
        <v>40</v>
      </c>
      <c r="B26" s="166"/>
      <c r="C26" s="166"/>
      <c r="D26" s="167"/>
      <c r="E26" s="165" t="s">
        <v>41</v>
      </c>
      <c r="F26" s="166"/>
      <c r="G26" s="166"/>
      <c r="H26" s="166"/>
      <c r="I26" s="166"/>
      <c r="J26" s="166"/>
      <c r="K26" s="166"/>
      <c r="L26" s="167"/>
      <c r="M26" s="168" t="s">
        <v>39</v>
      </c>
      <c r="N26" s="169"/>
      <c r="O26" s="170"/>
      <c r="P26" s="180" t="s">
        <v>50</v>
      </c>
      <c r="Q26" s="181"/>
      <c r="R26" s="181"/>
      <c r="S26" s="182"/>
      <c r="T26" s="116"/>
      <c r="U26" s="116"/>
    </row>
    <row r="27" spans="1:21" s="6" customFormat="1" ht="34.5" customHeight="1">
      <c r="A27" s="186" t="s">
        <v>544</v>
      </c>
      <c r="B27" s="187"/>
      <c r="C27" s="187"/>
      <c r="D27" s="188"/>
      <c r="E27" s="154"/>
      <c r="F27" s="155"/>
      <c r="G27" s="155"/>
      <c r="H27" s="155"/>
      <c r="I27" s="155"/>
      <c r="J27" s="155"/>
      <c r="K27" s="155"/>
      <c r="L27" s="156"/>
      <c r="M27" s="183">
        <f>SUM(D6*50/100)</f>
        <v>0</v>
      </c>
      <c r="N27" s="184"/>
      <c r="O27" s="185"/>
      <c r="P27" s="139">
        <f>SUM(M27+M28-M29-M30)</f>
        <v>0</v>
      </c>
      <c r="Q27" s="140"/>
      <c r="R27" s="140"/>
      <c r="S27" s="141"/>
      <c r="T27" s="116"/>
      <c r="U27" s="116"/>
    </row>
    <row r="28" spans="1:21" s="6" customFormat="1" ht="34.5" customHeight="1">
      <c r="A28" s="130" t="s">
        <v>546</v>
      </c>
      <c r="B28" s="131"/>
      <c r="C28" s="131"/>
      <c r="D28" s="132"/>
      <c r="E28" s="148" t="s">
        <v>53</v>
      </c>
      <c r="F28" s="149"/>
      <c r="G28" s="149"/>
      <c r="H28" s="149"/>
      <c r="I28" s="149"/>
      <c r="J28" s="149"/>
      <c r="K28" s="149"/>
      <c r="L28" s="150"/>
      <c r="M28" s="151">
        <v>0</v>
      </c>
      <c r="N28" s="152"/>
      <c r="O28" s="153"/>
      <c r="P28" s="142"/>
      <c r="Q28" s="143"/>
      <c r="R28" s="143"/>
      <c r="S28" s="144"/>
      <c r="T28" s="116"/>
      <c r="U28" s="116"/>
    </row>
    <row r="29" spans="1:21" s="6" customFormat="1" ht="34.5" customHeight="1">
      <c r="A29" s="130" t="s">
        <v>545</v>
      </c>
      <c r="B29" s="131"/>
      <c r="C29" s="131"/>
      <c r="D29" s="132"/>
      <c r="E29" s="118"/>
      <c r="F29" s="119"/>
      <c r="G29" s="119"/>
      <c r="H29" s="119"/>
      <c r="I29" s="73" t="s">
        <v>29</v>
      </c>
      <c r="J29" s="119"/>
      <c r="K29" s="119"/>
      <c r="L29" s="120"/>
      <c r="M29" s="121">
        <v>0</v>
      </c>
      <c r="N29" s="122"/>
      <c r="O29" s="123"/>
      <c r="P29" s="142"/>
      <c r="Q29" s="143"/>
      <c r="R29" s="143"/>
      <c r="S29" s="144"/>
      <c r="T29" s="116"/>
      <c r="U29" s="116"/>
    </row>
    <row r="30" spans="1:21" s="6" customFormat="1" ht="34.5" customHeight="1">
      <c r="A30" s="124" t="s">
        <v>547</v>
      </c>
      <c r="B30" s="125"/>
      <c r="C30" s="125"/>
      <c r="D30" s="126"/>
      <c r="E30" s="157" t="s">
        <v>53</v>
      </c>
      <c r="F30" s="158"/>
      <c r="G30" s="158"/>
      <c r="H30" s="158"/>
      <c r="I30" s="158"/>
      <c r="J30" s="158"/>
      <c r="K30" s="158"/>
      <c r="L30" s="159"/>
      <c r="M30" s="133">
        <v>0</v>
      </c>
      <c r="N30" s="134"/>
      <c r="O30" s="135"/>
      <c r="P30" s="145"/>
      <c r="Q30" s="146"/>
      <c r="R30" s="146"/>
      <c r="S30" s="147"/>
      <c r="T30" s="116"/>
      <c r="U30" s="116"/>
    </row>
    <row r="31" spans="1:28" s="6" customFormat="1" ht="34.5" customHeight="1">
      <c r="A31" s="333"/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27"/>
      <c r="U31" s="27"/>
      <c r="V31" s="1"/>
      <c r="W31" s="1"/>
      <c r="X31" s="1"/>
      <c r="Y31" s="1"/>
      <c r="Z31" s="1"/>
      <c r="AA31" s="1"/>
      <c r="AB31" s="1"/>
    </row>
    <row r="32" spans="1:28" s="6" customFormat="1" ht="33" customHeight="1">
      <c r="A32" s="334">
        <v>2</v>
      </c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27"/>
      <c r="U32" s="27"/>
      <c r="V32" s="1"/>
      <c r="W32" s="1"/>
      <c r="X32" s="1"/>
      <c r="Y32" s="1"/>
      <c r="Z32" s="1"/>
      <c r="AA32" s="1"/>
      <c r="AB32" s="1"/>
    </row>
    <row r="33" spans="1:28" s="6" customFormat="1" ht="26.25" customHeight="1">
      <c r="A33" s="335" t="s">
        <v>31</v>
      </c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27"/>
      <c r="U33" s="27"/>
      <c r="V33" s="1"/>
      <c r="W33" s="1"/>
      <c r="X33" s="1"/>
      <c r="Y33" s="1"/>
      <c r="Z33" s="1"/>
      <c r="AA33" s="1"/>
      <c r="AB33" s="1"/>
    </row>
    <row r="34" spans="1:28" s="6" customFormat="1" ht="12.75" customHeight="1">
      <c r="A34" s="336"/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27"/>
      <c r="U34" s="27"/>
      <c r="V34" s="1"/>
      <c r="W34" s="1"/>
      <c r="X34" s="1"/>
      <c r="Y34" s="1"/>
      <c r="Z34" s="1"/>
      <c r="AA34" s="1"/>
      <c r="AB34" s="1"/>
    </row>
    <row r="35" spans="1:28" s="6" customFormat="1" ht="38.25" customHeight="1">
      <c r="A35" s="165" t="s">
        <v>42</v>
      </c>
      <c r="B35" s="166"/>
      <c r="C35" s="166"/>
      <c r="D35" s="167"/>
      <c r="E35" s="165" t="s">
        <v>41</v>
      </c>
      <c r="F35" s="166"/>
      <c r="G35" s="166"/>
      <c r="H35" s="166"/>
      <c r="I35" s="166"/>
      <c r="J35" s="166"/>
      <c r="K35" s="166"/>
      <c r="L35" s="167"/>
      <c r="M35" s="168" t="s">
        <v>39</v>
      </c>
      <c r="N35" s="169"/>
      <c r="O35" s="170"/>
      <c r="P35" s="180" t="s">
        <v>49</v>
      </c>
      <c r="Q35" s="181"/>
      <c r="R35" s="181"/>
      <c r="S35" s="182"/>
      <c r="T35" s="27"/>
      <c r="U35" s="27"/>
      <c r="V35" s="1"/>
      <c r="W35" s="1"/>
      <c r="X35" s="1"/>
      <c r="Y35" s="1"/>
      <c r="Z35" s="1"/>
      <c r="AA35" s="1"/>
      <c r="AB35" s="1"/>
    </row>
    <row r="36" spans="1:28" s="6" customFormat="1" ht="34.5" customHeight="1">
      <c r="A36" s="186" t="s">
        <v>544</v>
      </c>
      <c r="B36" s="187"/>
      <c r="C36" s="187"/>
      <c r="D36" s="188"/>
      <c r="E36" s="154"/>
      <c r="F36" s="155"/>
      <c r="G36" s="155"/>
      <c r="H36" s="155"/>
      <c r="I36" s="155"/>
      <c r="J36" s="155"/>
      <c r="K36" s="155"/>
      <c r="L36" s="156"/>
      <c r="M36" s="183">
        <f>SUM(D6*40/100)</f>
        <v>0</v>
      </c>
      <c r="N36" s="184"/>
      <c r="O36" s="185"/>
      <c r="P36" s="139">
        <f>SUM(P27+M36+M37-M38-M39)</f>
        <v>0</v>
      </c>
      <c r="Q36" s="140"/>
      <c r="R36" s="140"/>
      <c r="S36" s="141"/>
      <c r="T36" s="27"/>
      <c r="U36" s="27"/>
      <c r="V36" s="1"/>
      <c r="W36" s="1"/>
      <c r="X36" s="1"/>
      <c r="Y36" s="1"/>
      <c r="Z36" s="1"/>
      <c r="AA36" s="1"/>
      <c r="AB36" s="1"/>
    </row>
    <row r="37" spans="1:28" s="6" customFormat="1" ht="34.5" customHeight="1">
      <c r="A37" s="130" t="s">
        <v>546</v>
      </c>
      <c r="B37" s="131"/>
      <c r="C37" s="131"/>
      <c r="D37" s="132"/>
      <c r="E37" s="148" t="s">
        <v>53</v>
      </c>
      <c r="F37" s="149"/>
      <c r="G37" s="149"/>
      <c r="H37" s="149"/>
      <c r="I37" s="149"/>
      <c r="J37" s="149"/>
      <c r="K37" s="149"/>
      <c r="L37" s="150"/>
      <c r="M37" s="151">
        <v>0</v>
      </c>
      <c r="N37" s="152"/>
      <c r="O37" s="153"/>
      <c r="P37" s="142"/>
      <c r="Q37" s="143"/>
      <c r="R37" s="143"/>
      <c r="S37" s="144"/>
      <c r="T37" s="27"/>
      <c r="U37" s="27"/>
      <c r="V37" s="1"/>
      <c r="W37" s="1"/>
      <c r="X37" s="1"/>
      <c r="Y37" s="1"/>
      <c r="Z37" s="1"/>
      <c r="AA37" s="1"/>
      <c r="AB37" s="1"/>
    </row>
    <row r="38" spans="1:28" s="6" customFormat="1" ht="34.5" customHeight="1">
      <c r="A38" s="130" t="s">
        <v>545</v>
      </c>
      <c r="B38" s="131"/>
      <c r="C38" s="131"/>
      <c r="D38" s="132"/>
      <c r="E38" s="118"/>
      <c r="F38" s="119"/>
      <c r="G38" s="119"/>
      <c r="H38" s="119"/>
      <c r="I38" s="73" t="s">
        <v>29</v>
      </c>
      <c r="J38" s="119"/>
      <c r="K38" s="119"/>
      <c r="L38" s="120"/>
      <c r="M38" s="121">
        <v>0</v>
      </c>
      <c r="N38" s="122"/>
      <c r="O38" s="123"/>
      <c r="P38" s="142"/>
      <c r="Q38" s="143"/>
      <c r="R38" s="143"/>
      <c r="S38" s="144"/>
      <c r="T38" s="27"/>
      <c r="U38" s="27"/>
      <c r="V38" s="1"/>
      <c r="W38" s="1"/>
      <c r="X38" s="1"/>
      <c r="Y38" s="1"/>
      <c r="Z38" s="1"/>
      <c r="AA38" s="1"/>
      <c r="AB38" s="1"/>
    </row>
    <row r="39" spans="1:28" s="6" customFormat="1" ht="34.5" customHeight="1">
      <c r="A39" s="124" t="s">
        <v>547</v>
      </c>
      <c r="B39" s="125"/>
      <c r="C39" s="125"/>
      <c r="D39" s="126"/>
      <c r="E39" s="157" t="s">
        <v>53</v>
      </c>
      <c r="F39" s="158"/>
      <c r="G39" s="158"/>
      <c r="H39" s="158"/>
      <c r="I39" s="158"/>
      <c r="J39" s="158"/>
      <c r="K39" s="158"/>
      <c r="L39" s="159"/>
      <c r="M39" s="133">
        <v>0</v>
      </c>
      <c r="N39" s="134"/>
      <c r="O39" s="135"/>
      <c r="P39" s="145"/>
      <c r="Q39" s="146"/>
      <c r="R39" s="146"/>
      <c r="S39" s="147"/>
      <c r="T39" s="27"/>
      <c r="U39" s="27"/>
      <c r="V39" s="1"/>
      <c r="W39" s="1"/>
      <c r="X39" s="1"/>
      <c r="Y39" s="1"/>
      <c r="Z39" s="1"/>
      <c r="AA39" s="1"/>
      <c r="AB39" s="1"/>
    </row>
    <row r="40" spans="1:28" s="6" customFormat="1" ht="13.5" customHeight="1">
      <c r="A40" s="333"/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27"/>
      <c r="U40" s="27"/>
      <c r="V40" s="1"/>
      <c r="W40" s="1"/>
      <c r="X40" s="1"/>
      <c r="Y40" s="1"/>
      <c r="Z40" s="1"/>
      <c r="AA40" s="1"/>
      <c r="AB40" s="1"/>
    </row>
    <row r="41" spans="1:28" s="6" customFormat="1" ht="34.5" customHeight="1">
      <c r="A41" s="275" t="s">
        <v>32</v>
      </c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"/>
      <c r="U41" s="27"/>
      <c r="V41" s="1"/>
      <c r="W41" s="1"/>
      <c r="X41" s="1"/>
      <c r="Y41" s="1"/>
      <c r="Z41" s="1"/>
      <c r="AA41" s="1"/>
      <c r="AB41" s="1"/>
    </row>
    <row r="42" spans="1:28" s="6" customFormat="1" ht="9" customHeight="1">
      <c r="A42" s="407"/>
      <c r="B42" s="407"/>
      <c r="C42" s="407"/>
      <c r="D42" s="407"/>
      <c r="E42" s="407"/>
      <c r="F42" s="407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  <c r="S42" s="407"/>
      <c r="T42" s="27"/>
      <c r="U42" s="27"/>
      <c r="V42" s="1"/>
      <c r="W42" s="1"/>
      <c r="X42" s="1"/>
      <c r="Y42" s="1"/>
      <c r="Z42" s="1"/>
      <c r="AA42" s="1"/>
      <c r="AB42" s="1"/>
    </row>
    <row r="43" spans="1:28" s="6" customFormat="1" ht="61.5" customHeight="1">
      <c r="A43" s="165" t="s">
        <v>43</v>
      </c>
      <c r="B43" s="166"/>
      <c r="C43" s="166"/>
      <c r="D43" s="167"/>
      <c r="E43" s="165" t="s">
        <v>41</v>
      </c>
      <c r="F43" s="166"/>
      <c r="G43" s="166"/>
      <c r="H43" s="166"/>
      <c r="I43" s="166"/>
      <c r="J43" s="166"/>
      <c r="K43" s="166"/>
      <c r="L43" s="167"/>
      <c r="M43" s="168" t="s">
        <v>39</v>
      </c>
      <c r="N43" s="169"/>
      <c r="O43" s="170"/>
      <c r="P43" s="409" t="s">
        <v>551</v>
      </c>
      <c r="Q43" s="410"/>
      <c r="R43" s="410"/>
      <c r="S43" s="411"/>
      <c r="T43" s="27"/>
      <c r="U43" s="27"/>
      <c r="V43" s="1"/>
      <c r="W43" s="1"/>
      <c r="X43" s="1"/>
      <c r="Y43" s="1"/>
      <c r="Z43" s="1"/>
      <c r="AA43" s="1"/>
      <c r="AB43" s="1"/>
    </row>
    <row r="44" spans="1:28" s="6" customFormat="1" ht="34.5" customHeight="1">
      <c r="A44" s="186" t="s">
        <v>544</v>
      </c>
      <c r="B44" s="187"/>
      <c r="C44" s="187"/>
      <c r="D44" s="188"/>
      <c r="E44" s="154"/>
      <c r="F44" s="155"/>
      <c r="G44" s="155"/>
      <c r="H44" s="155"/>
      <c r="I44" s="155"/>
      <c r="J44" s="155"/>
      <c r="K44" s="155"/>
      <c r="L44" s="156"/>
      <c r="M44" s="183">
        <f>SUM(D6*10/100)</f>
        <v>0</v>
      </c>
      <c r="N44" s="184"/>
      <c r="O44" s="185"/>
      <c r="P44" s="139">
        <f>SUM(P36+M44+M45-M46-M47)</f>
        <v>0</v>
      </c>
      <c r="Q44" s="140"/>
      <c r="R44" s="140"/>
      <c r="S44" s="141"/>
      <c r="T44" s="27"/>
      <c r="U44" s="27"/>
      <c r="V44" s="1"/>
      <c r="W44" s="1"/>
      <c r="X44" s="1"/>
      <c r="Y44" s="1"/>
      <c r="Z44" s="1"/>
      <c r="AA44" s="1"/>
      <c r="AB44" s="1"/>
    </row>
    <row r="45" spans="1:28" s="6" customFormat="1" ht="34.5" customHeight="1">
      <c r="A45" s="130" t="s">
        <v>546</v>
      </c>
      <c r="B45" s="131"/>
      <c r="C45" s="131"/>
      <c r="D45" s="132"/>
      <c r="E45" s="148" t="s">
        <v>53</v>
      </c>
      <c r="F45" s="149"/>
      <c r="G45" s="149"/>
      <c r="H45" s="149"/>
      <c r="I45" s="149"/>
      <c r="J45" s="149"/>
      <c r="K45" s="149"/>
      <c r="L45" s="150"/>
      <c r="M45" s="151">
        <v>0</v>
      </c>
      <c r="N45" s="152"/>
      <c r="O45" s="153"/>
      <c r="P45" s="142"/>
      <c r="Q45" s="143"/>
      <c r="R45" s="143"/>
      <c r="S45" s="144"/>
      <c r="T45" s="27"/>
      <c r="U45" s="27"/>
      <c r="V45" s="1"/>
      <c r="W45" s="1"/>
      <c r="X45" s="1"/>
      <c r="Y45" s="1"/>
      <c r="Z45" s="1"/>
      <c r="AA45" s="1"/>
      <c r="AB45" s="1"/>
    </row>
    <row r="46" spans="1:28" s="6" customFormat="1" ht="34.5" customHeight="1">
      <c r="A46" s="130" t="s">
        <v>545</v>
      </c>
      <c r="B46" s="131"/>
      <c r="C46" s="131"/>
      <c r="D46" s="132"/>
      <c r="E46" s="118"/>
      <c r="F46" s="119"/>
      <c r="G46" s="119"/>
      <c r="H46" s="119"/>
      <c r="I46" s="73" t="s">
        <v>29</v>
      </c>
      <c r="J46" s="119"/>
      <c r="K46" s="119"/>
      <c r="L46" s="120"/>
      <c r="M46" s="121">
        <v>0</v>
      </c>
      <c r="N46" s="122"/>
      <c r="O46" s="123"/>
      <c r="P46" s="142"/>
      <c r="Q46" s="143"/>
      <c r="R46" s="143"/>
      <c r="S46" s="144"/>
      <c r="T46" s="27"/>
      <c r="U46" s="27"/>
      <c r="V46" s="1"/>
      <c r="W46" s="1"/>
      <c r="X46" s="1"/>
      <c r="Y46" s="1"/>
      <c r="Z46" s="1"/>
      <c r="AA46" s="1"/>
      <c r="AB46" s="1"/>
    </row>
    <row r="47" spans="1:28" s="6" customFormat="1" ht="34.5" customHeight="1">
      <c r="A47" s="124" t="s">
        <v>547</v>
      </c>
      <c r="B47" s="125"/>
      <c r="C47" s="125"/>
      <c r="D47" s="126"/>
      <c r="E47" s="157" t="s">
        <v>53</v>
      </c>
      <c r="F47" s="158"/>
      <c r="G47" s="158"/>
      <c r="H47" s="158"/>
      <c r="I47" s="158"/>
      <c r="J47" s="158"/>
      <c r="K47" s="158"/>
      <c r="L47" s="159"/>
      <c r="M47" s="133">
        <v>0</v>
      </c>
      <c r="N47" s="134"/>
      <c r="O47" s="135"/>
      <c r="P47" s="145"/>
      <c r="Q47" s="146"/>
      <c r="R47" s="146"/>
      <c r="S47" s="147"/>
      <c r="T47" s="27"/>
      <c r="U47" s="27"/>
      <c r="V47" s="1"/>
      <c r="W47" s="1"/>
      <c r="X47" s="1"/>
      <c r="Y47" s="1"/>
      <c r="Z47" s="1"/>
      <c r="AA47" s="1"/>
      <c r="AB47" s="1"/>
    </row>
    <row r="48" spans="3:28" s="3" customFormat="1" ht="10.5" customHeight="1">
      <c r="C48" s="8"/>
      <c r="D48" s="8"/>
      <c r="E48" s="8"/>
      <c r="F48" s="8"/>
      <c r="G48" s="8"/>
      <c r="H48" s="8"/>
      <c r="I48" s="8"/>
      <c r="J48" s="8"/>
      <c r="K48" s="8"/>
      <c r="L48" s="11"/>
      <c r="M48" s="11"/>
      <c r="N48" s="11"/>
      <c r="O48" s="9"/>
      <c r="P48" s="9"/>
      <c r="Q48" s="9"/>
      <c r="R48" s="7"/>
      <c r="S48" s="12"/>
      <c r="T48" s="27"/>
      <c r="U48" s="27"/>
      <c r="V48" s="1"/>
      <c r="W48" s="1"/>
      <c r="X48" s="1"/>
      <c r="Y48" s="1"/>
      <c r="Z48" s="1"/>
      <c r="AA48" s="1"/>
      <c r="AB48" s="1"/>
    </row>
    <row r="49" spans="1:21" ht="18.75" customHeight="1">
      <c r="A49" s="129" t="s">
        <v>553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27"/>
      <c r="U49" s="27"/>
    </row>
    <row r="50" spans="1:21" ht="24.75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27"/>
      <c r="U50" s="27"/>
    </row>
    <row r="51" spans="1:21" ht="39.75" customHeight="1">
      <c r="A51" s="10" t="s">
        <v>45</v>
      </c>
      <c r="B51" s="137" t="s">
        <v>18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27"/>
      <c r="U51" s="27"/>
    </row>
    <row r="52" spans="1:21" ht="63" customHeight="1">
      <c r="A52" s="10" t="s">
        <v>45</v>
      </c>
      <c r="B52" s="138" t="s">
        <v>166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27"/>
      <c r="U52" s="27"/>
    </row>
    <row r="53" spans="8:21" ht="53.25" customHeight="1">
      <c r="H53" s="3"/>
      <c r="I53" s="3"/>
      <c r="J53" s="18" t="s">
        <v>51</v>
      </c>
      <c r="K53" s="128">
        <f>L4</f>
        <v>0</v>
      </c>
      <c r="L53" s="128"/>
      <c r="M53" s="128"/>
      <c r="N53" s="128"/>
      <c r="O53" s="128"/>
      <c r="P53" s="3" t="s">
        <v>52</v>
      </c>
      <c r="Q53" s="24"/>
      <c r="T53" s="27"/>
      <c r="U53" s="27"/>
    </row>
    <row r="54" spans="8:21" ht="19.5" customHeight="1">
      <c r="H54" s="128" t="s">
        <v>54</v>
      </c>
      <c r="I54" s="128"/>
      <c r="J54" s="128"/>
      <c r="K54" s="128"/>
      <c r="L54" s="128"/>
      <c r="M54" s="128"/>
      <c r="N54" s="128"/>
      <c r="O54" s="128"/>
      <c r="P54" s="128"/>
      <c r="Q54" s="24"/>
      <c r="T54" s="27"/>
      <c r="U54" s="27"/>
    </row>
    <row r="55" spans="6:21" ht="21" customHeight="1">
      <c r="F55" s="128" t="s">
        <v>30</v>
      </c>
      <c r="G55" s="128"/>
      <c r="H55" s="128"/>
      <c r="I55" s="127"/>
      <c r="J55" s="127"/>
      <c r="K55" s="127"/>
      <c r="L55" s="127"/>
      <c r="M55" s="127"/>
      <c r="N55" s="127"/>
      <c r="O55" s="127"/>
      <c r="P55" s="127"/>
      <c r="Q55" s="25"/>
      <c r="T55" s="27"/>
      <c r="U55" s="27"/>
    </row>
    <row r="56" spans="1:21" ht="21.75">
      <c r="A56" s="117" t="s">
        <v>87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27"/>
      <c r="U56" s="27"/>
    </row>
    <row r="57" spans="1:21" ht="21.75">
      <c r="A57" s="136" t="s">
        <v>88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27"/>
      <c r="U57" s="27"/>
    </row>
    <row r="58" spans="1:21" ht="21.75">
      <c r="A58" s="114" t="s">
        <v>377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U58" s="27"/>
    </row>
    <row r="59" spans="1:19" ht="21.75">
      <c r="A59" s="115" t="s">
        <v>378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</row>
  </sheetData>
  <sheetProtection/>
  <mergeCells count="161">
    <mergeCell ref="V16:W16"/>
    <mergeCell ref="S13:S15"/>
    <mergeCell ref="X15:Z15"/>
    <mergeCell ref="V8:W8"/>
    <mergeCell ref="X14:Z14"/>
    <mergeCell ref="X22:Z23"/>
    <mergeCell ref="X18:Z18"/>
    <mergeCell ref="X19:Z19"/>
    <mergeCell ref="V22:W23"/>
    <mergeCell ref="V9:W9"/>
    <mergeCell ref="V12:W12"/>
    <mergeCell ref="A40:S40"/>
    <mergeCell ref="V18:W18"/>
    <mergeCell ref="V20:W20"/>
    <mergeCell ref="X16:Z16"/>
    <mergeCell ref="E8:L8"/>
    <mergeCell ref="V3:AB3"/>
    <mergeCell ref="V6:Z6"/>
    <mergeCell ref="V7:W7"/>
    <mergeCell ref="X7:Z7"/>
    <mergeCell ref="X13:Z13"/>
    <mergeCell ref="X12:Z12"/>
    <mergeCell ref="M13:O14"/>
    <mergeCell ref="Q6:S6"/>
    <mergeCell ref="A5:E5"/>
    <mergeCell ref="M44:O44"/>
    <mergeCell ref="A7:F7"/>
    <mergeCell ref="G7:M7"/>
    <mergeCell ref="N7:O7"/>
    <mergeCell ref="P7:S7"/>
    <mergeCell ref="M43:O43"/>
    <mergeCell ref="A46:D46"/>
    <mergeCell ref="X17:Z17"/>
    <mergeCell ref="X8:Z8"/>
    <mergeCell ref="X9:Z9"/>
    <mergeCell ref="X10:Z10"/>
    <mergeCell ref="C10:K10"/>
    <mergeCell ref="M46:O46"/>
    <mergeCell ref="X20:Z20"/>
    <mergeCell ref="X21:Z21"/>
    <mergeCell ref="X11:Z11"/>
    <mergeCell ref="E43:L43"/>
    <mergeCell ref="F55:H55"/>
    <mergeCell ref="I55:P55"/>
    <mergeCell ref="A41:S41"/>
    <mergeCell ref="A44:D44"/>
    <mergeCell ref="E44:L44"/>
    <mergeCell ref="M45:O45"/>
    <mergeCell ref="P44:S47"/>
    <mergeCell ref="A45:D45"/>
    <mergeCell ref="E45:L45"/>
    <mergeCell ref="E28:L28"/>
    <mergeCell ref="E46:H46"/>
    <mergeCell ref="J46:L46"/>
    <mergeCell ref="A47:D47"/>
    <mergeCell ref="E47:L47"/>
    <mergeCell ref="M47:O47"/>
    <mergeCell ref="J38:L38"/>
    <mergeCell ref="A39:D39"/>
    <mergeCell ref="E39:L39"/>
    <mergeCell ref="A43:D43"/>
    <mergeCell ref="M35:O35"/>
    <mergeCell ref="P43:S43"/>
    <mergeCell ref="M39:O39"/>
    <mergeCell ref="A38:D38"/>
    <mergeCell ref="B51:S51"/>
    <mergeCell ref="P26:S26"/>
    <mergeCell ref="P27:S30"/>
    <mergeCell ref="A27:D27"/>
    <mergeCell ref="J29:L29"/>
    <mergeCell ref="E30:L30"/>
    <mergeCell ref="M28:O28"/>
    <mergeCell ref="E27:L27"/>
    <mergeCell ref="A35:D35"/>
    <mergeCell ref="A33:S33"/>
    <mergeCell ref="M36:O36"/>
    <mergeCell ref="P36:S39"/>
    <mergeCell ref="A37:D37"/>
    <mergeCell ref="P35:S35"/>
    <mergeCell ref="E35:L35"/>
    <mergeCell ref="A31:S31"/>
    <mergeCell ref="N10:P10"/>
    <mergeCell ref="H13:L14"/>
    <mergeCell ref="H19:L19"/>
    <mergeCell ref="C19:G19"/>
    <mergeCell ref="A26:D26"/>
    <mergeCell ref="E37:L37"/>
    <mergeCell ref="M37:O37"/>
    <mergeCell ref="A29:D29"/>
    <mergeCell ref="A30:D30"/>
    <mergeCell ref="M27:O27"/>
    <mergeCell ref="P19:R19"/>
    <mergeCell ref="A42:S42"/>
    <mergeCell ref="C16:G16"/>
    <mergeCell ref="A17:B17"/>
    <mergeCell ref="M26:O26"/>
    <mergeCell ref="A49:S50"/>
    <mergeCell ref="C18:G18"/>
    <mergeCell ref="S16:S19"/>
    <mergeCell ref="H17:L17"/>
    <mergeCell ref="M17:O17"/>
    <mergeCell ref="A16:B16"/>
    <mergeCell ref="C13:G14"/>
    <mergeCell ref="C15:G15"/>
    <mergeCell ref="A19:B19"/>
    <mergeCell ref="A18:B18"/>
    <mergeCell ref="I6:K6"/>
    <mergeCell ref="A11:G11"/>
    <mergeCell ref="A12:S12"/>
    <mergeCell ref="Q10:R10"/>
    <mergeCell ref="L10:M10"/>
    <mergeCell ref="R2:S2"/>
    <mergeCell ref="A3:S3"/>
    <mergeCell ref="R4:S4"/>
    <mergeCell ref="A6:C6"/>
    <mergeCell ref="L6:P6"/>
    <mergeCell ref="M15:O15"/>
    <mergeCell ref="H11:M11"/>
    <mergeCell ref="N9:O9"/>
    <mergeCell ref="Q8:S8"/>
    <mergeCell ref="Q9:S9"/>
    <mergeCell ref="M18:O18"/>
    <mergeCell ref="H18:L18"/>
    <mergeCell ref="P13:R15"/>
    <mergeCell ref="F5:S5"/>
    <mergeCell ref="D6:H6"/>
    <mergeCell ref="C17:G17"/>
    <mergeCell ref="N8:O8"/>
    <mergeCell ref="E9:L9"/>
    <mergeCell ref="A9:D9"/>
    <mergeCell ref="A13:B15"/>
    <mergeCell ref="N11:O11"/>
    <mergeCell ref="P11:S11"/>
    <mergeCell ref="H15:L15"/>
    <mergeCell ref="H16:L16"/>
    <mergeCell ref="M16:O16"/>
    <mergeCell ref="M29:O29"/>
    <mergeCell ref="A24:S24"/>
    <mergeCell ref="E26:L26"/>
    <mergeCell ref="E29:H29"/>
    <mergeCell ref="P16:R18"/>
    <mergeCell ref="A58:S58"/>
    <mergeCell ref="H54:P54"/>
    <mergeCell ref="M30:O30"/>
    <mergeCell ref="M38:O38"/>
    <mergeCell ref="A32:S32"/>
    <mergeCell ref="A34:S34"/>
    <mergeCell ref="B52:S52"/>
    <mergeCell ref="E38:H38"/>
    <mergeCell ref="A36:D36"/>
    <mergeCell ref="E36:L36"/>
    <mergeCell ref="A59:S59"/>
    <mergeCell ref="U3:U30"/>
    <mergeCell ref="T5:T30"/>
    <mergeCell ref="K53:O53"/>
    <mergeCell ref="A56:S56"/>
    <mergeCell ref="A57:S57"/>
    <mergeCell ref="A4:K4"/>
    <mergeCell ref="L4:P4"/>
    <mergeCell ref="A28:D28"/>
    <mergeCell ref="M19:O19"/>
  </mergeCells>
  <printOptions/>
  <pageMargins left="0.35433070866141736" right="0.2362204724409449" top="0.5905511811023623" bottom="0.5905511811023623" header="0.1968503937007874" footer="0.2755905511811024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D103"/>
  <sheetViews>
    <sheetView zoomScalePageLayoutView="0" workbookViewId="0" topLeftCell="A1">
      <selection activeCell="B9" sqref="B9"/>
    </sheetView>
  </sheetViews>
  <sheetFormatPr defaultColWidth="8.796875" defaultRowHeight="18.75"/>
  <cols>
    <col min="1" max="1" width="5.296875" style="44" customWidth="1"/>
    <col min="2" max="2" width="40.69921875" style="44" customWidth="1"/>
    <col min="3" max="3" width="16.09765625" style="44" customWidth="1"/>
    <col min="4" max="4" width="8.8984375" style="69" customWidth="1"/>
    <col min="5" max="16384" width="8.796875" style="42" customWidth="1"/>
  </cols>
  <sheetData>
    <row r="1" spans="1:4" ht="21" customHeight="1">
      <c r="A1" s="412" t="s">
        <v>286</v>
      </c>
      <c r="B1" s="412"/>
      <c r="C1" s="412"/>
      <c r="D1" s="412"/>
    </row>
    <row r="2" spans="1:4" ht="21.75">
      <c r="A2" s="412" t="s">
        <v>287</v>
      </c>
      <c r="B2" s="412"/>
      <c r="C2" s="412"/>
      <c r="D2" s="412"/>
    </row>
    <row r="3" spans="1:4" ht="22.5" customHeight="1">
      <c r="A3" s="413" t="s">
        <v>167</v>
      </c>
      <c r="B3" s="413"/>
      <c r="C3" s="413"/>
      <c r="D3" s="413"/>
    </row>
    <row r="4" spans="1:4" s="44" customFormat="1" ht="21.75">
      <c r="A4" s="43" t="s">
        <v>168</v>
      </c>
      <c r="B4" s="43" t="s">
        <v>169</v>
      </c>
      <c r="C4" s="43" t="s">
        <v>95</v>
      </c>
      <c r="D4" s="66" t="s">
        <v>96</v>
      </c>
    </row>
    <row r="5" spans="1:4" ht="43.5">
      <c r="A5" s="45">
        <v>1</v>
      </c>
      <c r="B5" s="96" t="s">
        <v>170</v>
      </c>
      <c r="C5" s="47" t="s">
        <v>529</v>
      </c>
      <c r="D5" s="67">
        <v>436600</v>
      </c>
    </row>
    <row r="6" spans="1:4" ht="43.5">
      <c r="A6" s="45">
        <v>2</v>
      </c>
      <c r="B6" s="96" t="s">
        <v>171</v>
      </c>
      <c r="C6" s="45" t="s">
        <v>381</v>
      </c>
      <c r="D6" s="67">
        <v>437500</v>
      </c>
    </row>
    <row r="7" spans="1:4" ht="43.5">
      <c r="A7" s="45">
        <v>3</v>
      </c>
      <c r="B7" s="96" t="s">
        <v>172</v>
      </c>
      <c r="C7" s="45" t="s">
        <v>382</v>
      </c>
      <c r="D7" s="67">
        <v>868000</v>
      </c>
    </row>
    <row r="8" spans="1:4" ht="43.5">
      <c r="A8" s="45">
        <v>3.1</v>
      </c>
      <c r="B8" s="96" t="s">
        <v>173</v>
      </c>
      <c r="C8" s="45" t="s">
        <v>174</v>
      </c>
      <c r="D8" s="67"/>
    </row>
    <row r="9" spans="1:4" ht="65.25">
      <c r="A9" s="45">
        <v>4</v>
      </c>
      <c r="B9" s="96" t="s">
        <v>175</v>
      </c>
      <c r="C9" s="45" t="s">
        <v>383</v>
      </c>
      <c r="D9" s="67">
        <v>435700</v>
      </c>
    </row>
    <row r="10" spans="1:4" ht="43.5">
      <c r="A10" s="45">
        <v>5</v>
      </c>
      <c r="B10" s="96" t="s">
        <v>176</v>
      </c>
      <c r="C10" s="45" t="s">
        <v>384</v>
      </c>
      <c r="D10" s="67">
        <v>437500</v>
      </c>
    </row>
    <row r="11" spans="1:4" ht="43.5">
      <c r="A11" s="45">
        <v>6</v>
      </c>
      <c r="B11" s="97" t="s">
        <v>177</v>
      </c>
      <c r="C11" s="45" t="s">
        <v>385</v>
      </c>
      <c r="D11" s="67">
        <v>378800</v>
      </c>
    </row>
    <row r="12" spans="1:4" ht="43.5">
      <c r="A12" s="45">
        <v>7</v>
      </c>
      <c r="B12" s="97" t="s">
        <v>178</v>
      </c>
      <c r="C12" s="45" t="s">
        <v>386</v>
      </c>
      <c r="D12" s="67">
        <v>314900</v>
      </c>
    </row>
    <row r="13" spans="1:4" ht="43.5">
      <c r="A13" s="45">
        <v>8</v>
      </c>
      <c r="B13" s="96" t="s">
        <v>179</v>
      </c>
      <c r="C13" s="45" t="s">
        <v>387</v>
      </c>
      <c r="D13" s="67">
        <v>210000</v>
      </c>
    </row>
    <row r="14" spans="1:4" ht="43.5">
      <c r="A14" s="45">
        <v>9</v>
      </c>
      <c r="B14" s="97" t="s">
        <v>180</v>
      </c>
      <c r="C14" s="45" t="s">
        <v>388</v>
      </c>
      <c r="D14" s="67">
        <v>406900</v>
      </c>
    </row>
    <row r="15" spans="1:4" ht="65.25">
      <c r="A15" s="45">
        <v>10</v>
      </c>
      <c r="B15" s="96" t="s">
        <v>181</v>
      </c>
      <c r="C15" s="45" t="s">
        <v>389</v>
      </c>
      <c r="D15" s="67">
        <v>2624900</v>
      </c>
    </row>
    <row r="16" spans="1:4" ht="65.25">
      <c r="A16" s="45">
        <v>10.1</v>
      </c>
      <c r="B16" s="96" t="s">
        <v>182</v>
      </c>
      <c r="C16" s="45" t="s">
        <v>183</v>
      </c>
      <c r="D16" s="67"/>
    </row>
    <row r="17" spans="1:4" ht="43.5">
      <c r="A17" s="45">
        <v>10.2</v>
      </c>
      <c r="B17" s="96" t="s">
        <v>184</v>
      </c>
      <c r="C17" s="45" t="s">
        <v>390</v>
      </c>
      <c r="D17" s="67"/>
    </row>
    <row r="18" spans="1:4" ht="43.5">
      <c r="A18" s="45">
        <v>10.3</v>
      </c>
      <c r="B18" s="96" t="s">
        <v>185</v>
      </c>
      <c r="C18" s="45" t="s">
        <v>391</v>
      </c>
      <c r="D18" s="67"/>
    </row>
    <row r="19" spans="1:4" ht="43.5">
      <c r="A19" s="45">
        <v>10.4</v>
      </c>
      <c r="B19" s="97" t="s">
        <v>186</v>
      </c>
      <c r="C19" s="45" t="s">
        <v>389</v>
      </c>
      <c r="D19" s="67"/>
    </row>
    <row r="20" spans="1:4" ht="65.25">
      <c r="A20" s="45">
        <v>10.5</v>
      </c>
      <c r="B20" s="96" t="s">
        <v>187</v>
      </c>
      <c r="C20" s="45" t="s">
        <v>392</v>
      </c>
      <c r="D20" s="67"/>
    </row>
    <row r="21" spans="1:4" ht="43.5">
      <c r="A21" s="45">
        <v>10.6</v>
      </c>
      <c r="B21" s="97" t="s">
        <v>188</v>
      </c>
      <c r="C21" s="45" t="s">
        <v>189</v>
      </c>
      <c r="D21" s="67"/>
    </row>
    <row r="22" spans="1:4" ht="43.5">
      <c r="A22" s="45">
        <v>10.7</v>
      </c>
      <c r="B22" s="96" t="s">
        <v>190</v>
      </c>
      <c r="C22" s="45" t="s">
        <v>393</v>
      </c>
      <c r="D22" s="67"/>
    </row>
    <row r="23" spans="1:4" ht="43.5">
      <c r="A23" s="45">
        <v>10.8</v>
      </c>
      <c r="B23" s="96" t="s">
        <v>191</v>
      </c>
      <c r="C23" s="45" t="s">
        <v>394</v>
      </c>
      <c r="D23" s="67"/>
    </row>
    <row r="24" spans="1:4" ht="43.5">
      <c r="A24" s="45">
        <v>11</v>
      </c>
      <c r="B24" s="96" t="s">
        <v>192</v>
      </c>
      <c r="C24" s="45" t="s">
        <v>395</v>
      </c>
      <c r="D24" s="67">
        <v>734900</v>
      </c>
    </row>
    <row r="25" spans="1:4" ht="43.5">
      <c r="A25" s="45">
        <v>12</v>
      </c>
      <c r="B25" s="96" t="s">
        <v>193</v>
      </c>
      <c r="C25" s="45" t="s">
        <v>396</v>
      </c>
      <c r="D25" s="67">
        <v>820700</v>
      </c>
    </row>
    <row r="26" spans="1:4" ht="43.5">
      <c r="A26" s="45">
        <v>13</v>
      </c>
      <c r="B26" s="96" t="s">
        <v>194</v>
      </c>
      <c r="C26" s="45" t="s">
        <v>397</v>
      </c>
      <c r="D26" s="67">
        <v>194300</v>
      </c>
    </row>
    <row r="27" spans="1:4" ht="43.5">
      <c r="A27" s="45">
        <v>14</v>
      </c>
      <c r="B27" s="96" t="s">
        <v>195</v>
      </c>
      <c r="C27" s="45" t="s">
        <v>196</v>
      </c>
      <c r="D27" s="67">
        <v>428700</v>
      </c>
    </row>
    <row r="28" spans="1:4" ht="43.5">
      <c r="A28" s="45">
        <v>15</v>
      </c>
      <c r="B28" s="96" t="s">
        <v>197</v>
      </c>
      <c r="C28" s="45" t="s">
        <v>393</v>
      </c>
      <c r="D28" s="67">
        <v>196900</v>
      </c>
    </row>
    <row r="29" spans="1:4" ht="43.5">
      <c r="A29" s="45">
        <v>16</v>
      </c>
      <c r="B29" s="98" t="s">
        <v>198</v>
      </c>
      <c r="C29" s="45" t="s">
        <v>398</v>
      </c>
      <c r="D29" s="67">
        <v>865300</v>
      </c>
    </row>
    <row r="30" spans="1:4" ht="43.5">
      <c r="A30" s="45">
        <v>17</v>
      </c>
      <c r="B30" s="96" t="s">
        <v>199</v>
      </c>
      <c r="C30" s="45" t="s">
        <v>399</v>
      </c>
      <c r="D30" s="67">
        <v>525000</v>
      </c>
    </row>
    <row r="31" spans="1:4" s="46" customFormat="1" ht="43.5">
      <c r="A31" s="45">
        <v>18</v>
      </c>
      <c r="B31" s="96" t="s">
        <v>200</v>
      </c>
      <c r="C31" s="45" t="s">
        <v>400</v>
      </c>
      <c r="D31" s="67">
        <v>166500</v>
      </c>
    </row>
    <row r="32" spans="1:4" ht="43.5">
      <c r="A32" s="45">
        <v>19</v>
      </c>
      <c r="B32" s="96" t="s">
        <v>201</v>
      </c>
      <c r="C32" s="45" t="s">
        <v>401</v>
      </c>
      <c r="D32" s="67">
        <v>216200</v>
      </c>
    </row>
    <row r="33" spans="1:4" ht="21.75">
      <c r="A33" s="45">
        <v>20</v>
      </c>
      <c r="B33" s="96" t="s">
        <v>202</v>
      </c>
      <c r="C33" s="45" t="s">
        <v>402</v>
      </c>
      <c r="D33" s="67">
        <v>212600</v>
      </c>
    </row>
    <row r="34" spans="1:4" ht="43.5">
      <c r="A34" s="45">
        <v>21</v>
      </c>
      <c r="B34" s="96" t="s">
        <v>203</v>
      </c>
      <c r="C34" s="45" t="s">
        <v>204</v>
      </c>
      <c r="D34" s="67">
        <v>218700</v>
      </c>
    </row>
    <row r="35" spans="1:4" ht="43.5">
      <c r="A35" s="45">
        <v>22</v>
      </c>
      <c r="B35" s="96" t="s">
        <v>205</v>
      </c>
      <c r="C35" s="45" t="s">
        <v>530</v>
      </c>
      <c r="D35" s="67">
        <v>192500</v>
      </c>
    </row>
    <row r="36" spans="1:4" ht="21.75">
      <c r="A36" s="45">
        <v>23</v>
      </c>
      <c r="B36" s="96" t="s">
        <v>206</v>
      </c>
      <c r="C36" s="45" t="s">
        <v>531</v>
      </c>
      <c r="D36" s="67">
        <v>175000</v>
      </c>
    </row>
    <row r="37" spans="1:4" ht="43.5">
      <c r="A37" s="45">
        <v>24</v>
      </c>
      <c r="B37" s="98" t="s">
        <v>207</v>
      </c>
      <c r="C37" s="45" t="s">
        <v>208</v>
      </c>
      <c r="D37" s="67">
        <v>205600</v>
      </c>
    </row>
    <row r="38" spans="1:4" ht="21.75">
      <c r="A38" s="45">
        <v>25</v>
      </c>
      <c r="B38" s="96" t="s">
        <v>209</v>
      </c>
      <c r="C38" s="45" t="s">
        <v>210</v>
      </c>
      <c r="D38" s="67">
        <v>402500</v>
      </c>
    </row>
    <row r="39" spans="1:4" ht="43.5">
      <c r="A39" s="45">
        <v>26</v>
      </c>
      <c r="B39" s="96" t="s">
        <v>211</v>
      </c>
      <c r="C39" s="45" t="s">
        <v>403</v>
      </c>
      <c r="D39" s="67">
        <v>437500</v>
      </c>
    </row>
    <row r="40" spans="1:4" ht="43.5">
      <c r="A40" s="45">
        <v>27</v>
      </c>
      <c r="B40" s="96" t="s">
        <v>212</v>
      </c>
      <c r="C40" s="45" t="s">
        <v>404</v>
      </c>
      <c r="D40" s="67">
        <v>437500</v>
      </c>
    </row>
    <row r="41" spans="1:4" ht="48" customHeight="1">
      <c r="A41" s="45">
        <v>28</v>
      </c>
      <c r="B41" s="96" t="s">
        <v>213</v>
      </c>
      <c r="C41" s="45" t="s">
        <v>405</v>
      </c>
      <c r="D41" s="67">
        <v>437500</v>
      </c>
    </row>
    <row r="42" spans="1:4" ht="43.5">
      <c r="A42" s="45">
        <v>29</v>
      </c>
      <c r="B42" s="96" t="s">
        <v>214</v>
      </c>
      <c r="C42" s="45" t="s">
        <v>406</v>
      </c>
      <c r="D42" s="67">
        <v>437500</v>
      </c>
    </row>
    <row r="43" spans="1:4" ht="43.5">
      <c r="A43" s="45">
        <v>30</v>
      </c>
      <c r="B43" s="97" t="s">
        <v>215</v>
      </c>
      <c r="C43" s="45" t="s">
        <v>407</v>
      </c>
      <c r="D43" s="67">
        <v>437500</v>
      </c>
    </row>
    <row r="44" spans="1:4" ht="43.5">
      <c r="A44" s="45">
        <v>31</v>
      </c>
      <c r="B44" s="96" t="s">
        <v>216</v>
      </c>
      <c r="C44" s="45" t="s">
        <v>408</v>
      </c>
      <c r="D44" s="67">
        <v>428700</v>
      </c>
    </row>
    <row r="45" spans="1:4" ht="65.25">
      <c r="A45" s="45">
        <v>32</v>
      </c>
      <c r="B45" s="96" t="s">
        <v>217</v>
      </c>
      <c r="C45" s="45" t="s">
        <v>218</v>
      </c>
      <c r="D45" s="67">
        <v>437500</v>
      </c>
    </row>
    <row r="46" spans="1:4" ht="21.75">
      <c r="A46" s="45">
        <v>33</v>
      </c>
      <c r="B46" s="96" t="s">
        <v>219</v>
      </c>
      <c r="C46" s="45" t="s">
        <v>409</v>
      </c>
      <c r="D46" s="67">
        <v>432000</v>
      </c>
    </row>
    <row r="47" spans="1:4" ht="43.5">
      <c r="A47" s="45">
        <v>34</v>
      </c>
      <c r="B47" s="96" t="s">
        <v>220</v>
      </c>
      <c r="C47" s="45" t="s">
        <v>410</v>
      </c>
      <c r="D47" s="67">
        <v>391200</v>
      </c>
    </row>
    <row r="48" spans="1:4" ht="43.5">
      <c r="A48" s="45">
        <v>35</v>
      </c>
      <c r="B48" s="96" t="s">
        <v>221</v>
      </c>
      <c r="C48" s="45" t="s">
        <v>412</v>
      </c>
      <c r="D48" s="67">
        <v>437500</v>
      </c>
    </row>
    <row r="49" spans="1:4" ht="43.5">
      <c r="A49" s="45">
        <v>36</v>
      </c>
      <c r="B49" s="96" t="s">
        <v>222</v>
      </c>
      <c r="C49" s="45" t="s">
        <v>411</v>
      </c>
      <c r="D49" s="67">
        <v>420000</v>
      </c>
    </row>
    <row r="50" spans="1:4" ht="43.5">
      <c r="A50" s="45">
        <v>37</v>
      </c>
      <c r="B50" s="97" t="s">
        <v>223</v>
      </c>
      <c r="C50" s="45" t="s">
        <v>224</v>
      </c>
      <c r="D50" s="67">
        <v>420000</v>
      </c>
    </row>
    <row r="51" spans="1:4" ht="51.75" customHeight="1">
      <c r="A51" s="45">
        <v>38</v>
      </c>
      <c r="B51" s="96" t="s">
        <v>225</v>
      </c>
      <c r="C51" s="45" t="s">
        <v>413</v>
      </c>
      <c r="D51" s="67">
        <v>393700</v>
      </c>
    </row>
    <row r="52" spans="1:4" ht="43.5">
      <c r="A52" s="45">
        <v>39</v>
      </c>
      <c r="B52" s="96" t="s">
        <v>226</v>
      </c>
      <c r="C52" s="45" t="s">
        <v>414</v>
      </c>
      <c r="D52" s="67">
        <v>437500</v>
      </c>
    </row>
    <row r="53" spans="1:4" ht="43.5">
      <c r="A53" s="45">
        <v>40</v>
      </c>
      <c r="B53" s="96" t="s">
        <v>227</v>
      </c>
      <c r="C53" s="47" t="s">
        <v>228</v>
      </c>
      <c r="D53" s="67">
        <v>437500</v>
      </c>
    </row>
    <row r="54" spans="1:4" ht="43.5">
      <c r="A54" s="45">
        <v>41</v>
      </c>
      <c r="B54" s="96" t="s">
        <v>229</v>
      </c>
      <c r="C54" s="45" t="s">
        <v>230</v>
      </c>
      <c r="D54" s="67">
        <v>437500</v>
      </c>
    </row>
    <row r="55" spans="1:4" ht="43.5">
      <c r="A55" s="45">
        <v>42</v>
      </c>
      <c r="B55" s="96" t="s">
        <v>231</v>
      </c>
      <c r="C55" s="45" t="s">
        <v>232</v>
      </c>
      <c r="D55" s="67">
        <v>437500</v>
      </c>
    </row>
    <row r="56" spans="1:4" ht="21.75">
      <c r="A56" s="45">
        <v>43</v>
      </c>
      <c r="B56" s="96" t="s">
        <v>233</v>
      </c>
      <c r="C56" s="45" t="s">
        <v>234</v>
      </c>
      <c r="D56" s="67">
        <v>308000</v>
      </c>
    </row>
    <row r="57" spans="1:4" ht="43.5">
      <c r="A57" s="45">
        <v>44</v>
      </c>
      <c r="B57" s="96" t="s">
        <v>235</v>
      </c>
      <c r="C57" s="45" t="s">
        <v>415</v>
      </c>
      <c r="D57" s="67">
        <v>393700</v>
      </c>
    </row>
    <row r="58" spans="1:4" ht="43.5">
      <c r="A58" s="45">
        <v>45</v>
      </c>
      <c r="B58" s="96" t="s">
        <v>236</v>
      </c>
      <c r="C58" s="45" t="s">
        <v>416</v>
      </c>
      <c r="D58" s="67">
        <v>350000</v>
      </c>
    </row>
    <row r="59" spans="1:4" ht="43.5">
      <c r="A59" s="45">
        <v>46</v>
      </c>
      <c r="B59" s="96" t="s">
        <v>237</v>
      </c>
      <c r="C59" s="45" t="s">
        <v>417</v>
      </c>
      <c r="D59" s="67">
        <v>808500</v>
      </c>
    </row>
    <row r="60" spans="1:4" ht="43.5">
      <c r="A60" s="45">
        <v>47</v>
      </c>
      <c r="B60" s="96" t="s">
        <v>238</v>
      </c>
      <c r="C60" s="45" t="s">
        <v>418</v>
      </c>
      <c r="D60" s="67">
        <v>874900</v>
      </c>
    </row>
    <row r="61" spans="1:4" ht="43.5">
      <c r="A61" s="45">
        <v>48</v>
      </c>
      <c r="B61" s="96" t="s">
        <v>239</v>
      </c>
      <c r="C61" s="45" t="s">
        <v>419</v>
      </c>
      <c r="D61" s="67">
        <v>873200</v>
      </c>
    </row>
    <row r="62" spans="1:4" ht="43.5">
      <c r="A62" s="45">
        <v>49</v>
      </c>
      <c r="B62" s="97" t="s">
        <v>240</v>
      </c>
      <c r="C62" s="45" t="s">
        <v>420</v>
      </c>
      <c r="D62" s="67">
        <v>770000</v>
      </c>
    </row>
    <row r="63" spans="1:4" ht="43.5">
      <c r="A63" s="45">
        <v>50</v>
      </c>
      <c r="B63" s="96" t="s">
        <v>241</v>
      </c>
      <c r="C63" s="45" t="s">
        <v>242</v>
      </c>
      <c r="D63" s="67">
        <v>661500</v>
      </c>
    </row>
    <row r="64" spans="1:4" ht="43.5">
      <c r="A64" s="45">
        <v>51</v>
      </c>
      <c r="B64" s="96" t="s">
        <v>243</v>
      </c>
      <c r="C64" s="45" t="s">
        <v>421</v>
      </c>
      <c r="D64" s="67">
        <v>1487500</v>
      </c>
    </row>
    <row r="65" spans="1:4" ht="43.5">
      <c r="A65" s="45">
        <v>51.1</v>
      </c>
      <c r="B65" s="96" t="s">
        <v>244</v>
      </c>
      <c r="C65" s="45" t="s">
        <v>424</v>
      </c>
      <c r="D65" s="67"/>
    </row>
    <row r="66" spans="1:4" ht="43.5">
      <c r="A66" s="45">
        <v>51.2</v>
      </c>
      <c r="B66" s="96" t="s">
        <v>245</v>
      </c>
      <c r="C66" s="45" t="s">
        <v>421</v>
      </c>
      <c r="D66" s="67"/>
    </row>
    <row r="67" spans="1:4" ht="43.5">
      <c r="A67" s="45">
        <v>51.3</v>
      </c>
      <c r="B67" s="96" t="s">
        <v>246</v>
      </c>
      <c r="C67" s="45" t="s">
        <v>422</v>
      </c>
      <c r="D67" s="67"/>
    </row>
    <row r="68" spans="1:4" ht="21.75">
      <c r="A68" s="45">
        <v>51.4</v>
      </c>
      <c r="B68" s="96" t="s">
        <v>247</v>
      </c>
      <c r="C68" s="45" t="s">
        <v>425</v>
      </c>
      <c r="D68" s="67"/>
    </row>
    <row r="69" spans="1:4" ht="43.5">
      <c r="A69" s="45">
        <v>52</v>
      </c>
      <c r="B69" s="96" t="s">
        <v>248</v>
      </c>
      <c r="C69" s="45" t="s">
        <v>423</v>
      </c>
      <c r="D69" s="67">
        <v>2624900</v>
      </c>
    </row>
    <row r="70" spans="1:4" ht="65.25">
      <c r="A70" s="45">
        <v>52.1</v>
      </c>
      <c r="B70" s="96" t="s">
        <v>249</v>
      </c>
      <c r="C70" s="45" t="s">
        <v>423</v>
      </c>
      <c r="D70" s="67"/>
    </row>
    <row r="71" spans="1:4" ht="65.25">
      <c r="A71" s="45">
        <v>52.2</v>
      </c>
      <c r="B71" s="96" t="s">
        <v>250</v>
      </c>
      <c r="C71" s="45" t="s">
        <v>426</v>
      </c>
      <c r="D71" s="67"/>
    </row>
    <row r="72" spans="1:4" ht="43.5">
      <c r="A72" s="45">
        <v>52.3</v>
      </c>
      <c r="B72" s="96" t="s">
        <v>251</v>
      </c>
      <c r="C72" s="45" t="s">
        <v>423</v>
      </c>
      <c r="D72" s="67"/>
    </row>
    <row r="73" spans="1:4" ht="43.5">
      <c r="A73" s="45">
        <v>52.4</v>
      </c>
      <c r="B73" s="96" t="s">
        <v>252</v>
      </c>
      <c r="C73" s="45" t="s">
        <v>427</v>
      </c>
      <c r="D73" s="67"/>
    </row>
    <row r="74" spans="1:4" ht="43.5">
      <c r="A74" s="45">
        <v>52.5</v>
      </c>
      <c r="B74" s="96" t="s">
        <v>253</v>
      </c>
      <c r="C74" s="45" t="s">
        <v>428</v>
      </c>
      <c r="D74" s="67"/>
    </row>
    <row r="75" spans="1:4" ht="43.5">
      <c r="A75" s="45">
        <v>53</v>
      </c>
      <c r="B75" s="96" t="s">
        <v>254</v>
      </c>
      <c r="C75" s="45" t="s">
        <v>429</v>
      </c>
      <c r="D75" s="67">
        <v>1644000</v>
      </c>
    </row>
    <row r="76" spans="1:4" ht="43.5">
      <c r="A76" s="45">
        <v>53.1</v>
      </c>
      <c r="B76" s="96" t="s">
        <v>255</v>
      </c>
      <c r="C76" s="45" t="s">
        <v>421</v>
      </c>
      <c r="D76" s="67"/>
    </row>
    <row r="77" spans="1:4" ht="21.75">
      <c r="A77" s="45">
        <v>53.2</v>
      </c>
      <c r="B77" s="96" t="s">
        <v>256</v>
      </c>
      <c r="C77" s="45" t="s">
        <v>424</v>
      </c>
      <c r="D77" s="67"/>
    </row>
    <row r="78" spans="1:4" ht="21.75">
      <c r="A78" s="45">
        <v>53.3</v>
      </c>
      <c r="B78" s="96" t="s">
        <v>257</v>
      </c>
      <c r="C78" s="45" t="s">
        <v>429</v>
      </c>
      <c r="D78" s="67"/>
    </row>
    <row r="79" spans="1:4" ht="43.5">
      <c r="A79" s="45">
        <v>53.4</v>
      </c>
      <c r="B79" s="96" t="s">
        <v>258</v>
      </c>
      <c r="C79" s="45" t="s">
        <v>430</v>
      </c>
      <c r="D79" s="67"/>
    </row>
    <row r="80" spans="1:4" ht="43.5">
      <c r="A80" s="45">
        <v>54</v>
      </c>
      <c r="B80" s="96" t="s">
        <v>259</v>
      </c>
      <c r="C80" s="45" t="s">
        <v>431</v>
      </c>
      <c r="D80" s="67">
        <v>2274900</v>
      </c>
    </row>
    <row r="81" spans="1:4" ht="65.25">
      <c r="A81" s="45">
        <v>54.1</v>
      </c>
      <c r="B81" s="96" t="s">
        <v>260</v>
      </c>
      <c r="C81" s="45" t="s">
        <v>431</v>
      </c>
      <c r="D81" s="67"/>
    </row>
    <row r="82" spans="1:4" ht="43.5">
      <c r="A82" s="45">
        <v>54.2</v>
      </c>
      <c r="B82" s="96" t="s">
        <v>261</v>
      </c>
      <c r="C82" s="45" t="s">
        <v>432</v>
      </c>
      <c r="D82" s="67"/>
    </row>
    <row r="83" spans="1:4" ht="43.5">
      <c r="A83" s="45">
        <v>54.3</v>
      </c>
      <c r="B83" s="96" t="s">
        <v>262</v>
      </c>
      <c r="C83" s="45" t="s">
        <v>448</v>
      </c>
      <c r="D83" s="67"/>
    </row>
    <row r="84" spans="1:4" ht="43.5">
      <c r="A84" s="45">
        <v>54.4</v>
      </c>
      <c r="B84" s="96" t="s">
        <v>263</v>
      </c>
      <c r="C84" s="45" t="s">
        <v>264</v>
      </c>
      <c r="D84" s="67"/>
    </row>
    <row r="85" spans="1:4" ht="45.75" customHeight="1">
      <c r="A85" s="45">
        <v>55</v>
      </c>
      <c r="B85" s="96" t="s">
        <v>265</v>
      </c>
      <c r="C85" s="45" t="s">
        <v>433</v>
      </c>
      <c r="D85" s="67">
        <v>2194800</v>
      </c>
    </row>
    <row r="86" spans="1:4" ht="43.5">
      <c r="A86" s="45">
        <v>55.1</v>
      </c>
      <c r="B86" s="96" t="s">
        <v>266</v>
      </c>
      <c r="C86" s="45" t="s">
        <v>434</v>
      </c>
      <c r="D86" s="67"/>
    </row>
    <row r="87" spans="1:4" ht="87">
      <c r="A87" s="45">
        <v>55.2</v>
      </c>
      <c r="B87" s="97" t="s">
        <v>267</v>
      </c>
      <c r="C87" s="45" t="s">
        <v>435</v>
      </c>
      <c r="D87" s="67"/>
    </row>
    <row r="88" spans="1:4" ht="87">
      <c r="A88" s="45">
        <v>55.3</v>
      </c>
      <c r="B88" s="96" t="s">
        <v>268</v>
      </c>
      <c r="C88" s="45" t="s">
        <v>436</v>
      </c>
      <c r="D88" s="67"/>
    </row>
    <row r="89" spans="1:4" ht="43.5">
      <c r="A89" s="45">
        <v>56</v>
      </c>
      <c r="B89" s="96" t="s">
        <v>269</v>
      </c>
      <c r="C89" s="45" t="s">
        <v>437</v>
      </c>
      <c r="D89" s="67">
        <v>452800</v>
      </c>
    </row>
    <row r="90" spans="1:4" ht="43.5">
      <c r="A90" s="45">
        <v>57</v>
      </c>
      <c r="B90" s="97" t="s">
        <v>270</v>
      </c>
      <c r="C90" s="45" t="s">
        <v>439</v>
      </c>
      <c r="D90" s="67">
        <v>365800</v>
      </c>
    </row>
    <row r="91" spans="1:4" ht="87">
      <c r="A91" s="45">
        <v>58</v>
      </c>
      <c r="B91" s="96" t="s">
        <v>271</v>
      </c>
      <c r="C91" s="45" t="s">
        <v>438</v>
      </c>
      <c r="D91" s="67">
        <v>182900</v>
      </c>
    </row>
    <row r="92" spans="1:4" ht="43.5">
      <c r="A92" s="45">
        <v>59</v>
      </c>
      <c r="B92" s="96" t="s">
        <v>272</v>
      </c>
      <c r="C92" s="45" t="s">
        <v>273</v>
      </c>
      <c r="D92" s="67">
        <v>182200</v>
      </c>
    </row>
    <row r="93" spans="1:4" ht="43.5">
      <c r="A93" s="45">
        <v>60</v>
      </c>
      <c r="B93" s="96" t="s">
        <v>274</v>
      </c>
      <c r="C93" s="45" t="s">
        <v>275</v>
      </c>
      <c r="D93" s="67">
        <v>153600</v>
      </c>
    </row>
    <row r="94" spans="1:4" ht="43.5">
      <c r="A94" s="45">
        <v>61</v>
      </c>
      <c r="B94" s="96" t="s">
        <v>276</v>
      </c>
      <c r="C94" s="45" t="s">
        <v>277</v>
      </c>
      <c r="D94" s="67">
        <v>182900</v>
      </c>
    </row>
    <row r="95" spans="1:4" ht="43.5">
      <c r="A95" s="45">
        <v>62</v>
      </c>
      <c r="B95" s="96" t="s">
        <v>278</v>
      </c>
      <c r="C95" s="45" t="s">
        <v>442</v>
      </c>
      <c r="D95" s="67">
        <v>284600</v>
      </c>
    </row>
    <row r="96" spans="1:4" ht="43.5">
      <c r="A96" s="45">
        <v>63</v>
      </c>
      <c r="B96" s="96" t="s">
        <v>279</v>
      </c>
      <c r="C96" s="45" t="s">
        <v>441</v>
      </c>
      <c r="D96" s="67">
        <v>234100</v>
      </c>
    </row>
    <row r="97" spans="1:4" ht="43.5">
      <c r="A97" s="45">
        <v>64</v>
      </c>
      <c r="B97" s="97" t="s">
        <v>280</v>
      </c>
      <c r="C97" s="45" t="s">
        <v>440</v>
      </c>
      <c r="D97" s="67">
        <v>731600</v>
      </c>
    </row>
    <row r="98" spans="1:4" ht="43.5">
      <c r="A98" s="45">
        <v>65</v>
      </c>
      <c r="B98" s="96" t="s">
        <v>281</v>
      </c>
      <c r="C98" s="45" t="s">
        <v>443</v>
      </c>
      <c r="D98" s="67">
        <v>2194800</v>
      </c>
    </row>
    <row r="99" spans="1:4" ht="21.75">
      <c r="A99" s="45">
        <v>65.1</v>
      </c>
      <c r="B99" s="96" t="s">
        <v>282</v>
      </c>
      <c r="C99" s="45" t="s">
        <v>444</v>
      </c>
      <c r="D99" s="67"/>
    </row>
    <row r="100" spans="1:4" ht="43.5">
      <c r="A100" s="45">
        <v>65.2</v>
      </c>
      <c r="B100" s="96" t="s">
        <v>283</v>
      </c>
      <c r="C100" s="45" t="s">
        <v>445</v>
      </c>
      <c r="D100" s="67"/>
    </row>
    <row r="101" spans="1:4" ht="43.5">
      <c r="A101" s="45">
        <v>65.3</v>
      </c>
      <c r="B101" s="96" t="s">
        <v>284</v>
      </c>
      <c r="C101" s="45" t="s">
        <v>446</v>
      </c>
      <c r="D101" s="67"/>
    </row>
    <row r="102" spans="1:4" ht="43.5">
      <c r="A102" s="45">
        <v>66</v>
      </c>
      <c r="B102" s="96" t="s">
        <v>285</v>
      </c>
      <c r="C102" s="45" t="s">
        <v>447</v>
      </c>
      <c r="D102" s="67">
        <v>182900</v>
      </c>
    </row>
    <row r="103" spans="3:4" ht="41.25" customHeight="1">
      <c r="C103" s="40" t="s">
        <v>288</v>
      </c>
      <c r="D103" s="68">
        <f>SUM(D5:D102)</f>
        <v>39818400</v>
      </c>
    </row>
  </sheetData>
  <sheetProtection/>
  <mergeCells count="3">
    <mergeCell ref="A1:D1"/>
    <mergeCell ref="A2:D2"/>
    <mergeCell ref="A3:D3"/>
  </mergeCells>
  <printOptions/>
  <pageMargins left="0.24" right="0.25" top="0.9448818897637796" bottom="0.5511811023622047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D84"/>
  <sheetViews>
    <sheetView zoomScalePageLayoutView="0" workbookViewId="0" topLeftCell="A1">
      <selection activeCell="B8" sqref="B8"/>
    </sheetView>
  </sheetViews>
  <sheetFormatPr defaultColWidth="19.3984375" defaultRowHeight="18.75"/>
  <cols>
    <col min="1" max="1" width="5.796875" style="61" customWidth="1"/>
    <col min="2" max="2" width="40.69921875" style="106" customWidth="1"/>
    <col min="3" max="3" width="18.796875" style="62" customWidth="1"/>
    <col min="4" max="4" width="6.69921875" style="61" customWidth="1"/>
    <col min="5" max="16384" width="19.3984375" style="60" customWidth="1"/>
  </cols>
  <sheetData>
    <row r="1" spans="1:4" s="57" customFormat="1" ht="21.75">
      <c r="A1" s="412" t="s">
        <v>375</v>
      </c>
      <c r="B1" s="412"/>
      <c r="C1" s="412"/>
      <c r="D1" s="412"/>
    </row>
    <row r="2" spans="1:4" s="57" customFormat="1" ht="21.75">
      <c r="A2" s="412" t="s">
        <v>376</v>
      </c>
      <c r="B2" s="412"/>
      <c r="C2" s="412"/>
      <c r="D2" s="412"/>
    </row>
    <row r="3" spans="1:4" s="57" customFormat="1" ht="21.75">
      <c r="A3" s="413" t="s">
        <v>167</v>
      </c>
      <c r="B3" s="413"/>
      <c r="C3" s="413"/>
      <c r="D3" s="413"/>
    </row>
    <row r="4" spans="1:4" s="58" customFormat="1" ht="21.75">
      <c r="A4" s="48" t="s">
        <v>168</v>
      </c>
      <c r="B4" s="99" t="s">
        <v>94</v>
      </c>
      <c r="C4" s="48" t="s">
        <v>95</v>
      </c>
      <c r="D4" s="49" t="s">
        <v>96</v>
      </c>
    </row>
    <row r="5" spans="1:4" ht="43.5">
      <c r="A5" s="59">
        <v>1</v>
      </c>
      <c r="B5" s="100" t="s">
        <v>289</v>
      </c>
      <c r="C5" s="59" t="s">
        <v>358</v>
      </c>
      <c r="D5" s="65">
        <v>250000</v>
      </c>
    </row>
    <row r="6" spans="1:4" ht="43.5">
      <c r="A6" s="59">
        <v>2</v>
      </c>
      <c r="B6" s="100" t="s">
        <v>290</v>
      </c>
      <c r="C6" s="59" t="s">
        <v>449</v>
      </c>
      <c r="D6" s="65">
        <v>250000</v>
      </c>
    </row>
    <row r="7" spans="1:4" ht="65.25">
      <c r="A7" s="59">
        <v>3</v>
      </c>
      <c r="B7" s="101" t="s">
        <v>291</v>
      </c>
      <c r="C7" s="59" t="s">
        <v>450</v>
      </c>
      <c r="D7" s="65">
        <v>230000</v>
      </c>
    </row>
    <row r="8" spans="1:4" ht="43.5">
      <c r="A8" s="59">
        <v>4</v>
      </c>
      <c r="B8" s="101" t="s">
        <v>292</v>
      </c>
      <c r="C8" s="59" t="s">
        <v>451</v>
      </c>
      <c r="D8" s="65">
        <v>245000</v>
      </c>
    </row>
    <row r="9" spans="1:4" ht="43.5">
      <c r="A9" s="59">
        <v>5</v>
      </c>
      <c r="B9" s="101" t="s">
        <v>293</v>
      </c>
      <c r="C9" s="59" t="s">
        <v>359</v>
      </c>
      <c r="D9" s="65">
        <v>250000</v>
      </c>
    </row>
    <row r="10" spans="1:4" ht="43.5">
      <c r="A10" s="59">
        <v>6</v>
      </c>
      <c r="B10" s="101" t="s">
        <v>294</v>
      </c>
      <c r="C10" s="59" t="s">
        <v>360</v>
      </c>
      <c r="D10" s="65">
        <v>200000</v>
      </c>
    </row>
    <row r="11" spans="1:4" ht="21.75">
      <c r="A11" s="59">
        <v>7</v>
      </c>
      <c r="B11" s="101" t="s">
        <v>295</v>
      </c>
      <c r="C11" s="59" t="s">
        <v>367</v>
      </c>
      <c r="D11" s="65">
        <v>250000</v>
      </c>
    </row>
    <row r="12" spans="1:4" ht="43.5">
      <c r="A12" s="59">
        <v>8</v>
      </c>
      <c r="B12" s="101" t="s">
        <v>296</v>
      </c>
      <c r="C12" s="59" t="s">
        <v>370</v>
      </c>
      <c r="D12" s="65">
        <v>250000</v>
      </c>
    </row>
    <row r="13" spans="1:4" ht="43.5">
      <c r="A13" s="59">
        <v>9</v>
      </c>
      <c r="B13" s="101" t="s">
        <v>297</v>
      </c>
      <c r="C13" s="59" t="s">
        <v>452</v>
      </c>
      <c r="D13" s="65">
        <v>250000</v>
      </c>
    </row>
    <row r="14" spans="1:4" ht="43.5">
      <c r="A14" s="59">
        <v>10</v>
      </c>
      <c r="B14" s="101" t="s">
        <v>298</v>
      </c>
      <c r="C14" s="59" t="s">
        <v>453</v>
      </c>
      <c r="D14" s="65">
        <v>85000</v>
      </c>
    </row>
    <row r="15" spans="1:4" ht="43.5">
      <c r="A15" s="59">
        <v>11</v>
      </c>
      <c r="B15" s="101" t="s">
        <v>299</v>
      </c>
      <c r="C15" s="59" t="s">
        <v>466</v>
      </c>
      <c r="D15" s="65">
        <v>248000</v>
      </c>
    </row>
    <row r="16" spans="1:4" ht="43.5">
      <c r="A16" s="59">
        <v>12</v>
      </c>
      <c r="B16" s="101" t="s">
        <v>300</v>
      </c>
      <c r="C16" s="59" t="s">
        <v>454</v>
      </c>
      <c r="D16" s="65">
        <v>250000</v>
      </c>
    </row>
    <row r="17" spans="1:4" ht="43.5">
      <c r="A17" s="59">
        <v>13</v>
      </c>
      <c r="B17" s="101" t="s">
        <v>301</v>
      </c>
      <c r="C17" s="59" t="s">
        <v>455</v>
      </c>
      <c r="D17" s="65">
        <v>500000</v>
      </c>
    </row>
    <row r="18" spans="1:4" ht="43.5">
      <c r="A18" s="59">
        <v>14</v>
      </c>
      <c r="B18" s="101" t="s">
        <v>302</v>
      </c>
      <c r="C18" s="59" t="s">
        <v>456</v>
      </c>
      <c r="D18" s="65">
        <v>490000</v>
      </c>
    </row>
    <row r="19" spans="1:4" ht="43.5">
      <c r="A19" s="59">
        <v>15</v>
      </c>
      <c r="B19" s="101" t="s">
        <v>303</v>
      </c>
      <c r="C19" s="59" t="s">
        <v>457</v>
      </c>
      <c r="D19" s="65">
        <v>490000</v>
      </c>
    </row>
    <row r="20" spans="1:4" ht="43.5">
      <c r="A20" s="59">
        <v>16</v>
      </c>
      <c r="B20" s="101" t="s">
        <v>304</v>
      </c>
      <c r="C20" s="59" t="s">
        <v>408</v>
      </c>
      <c r="D20" s="65">
        <v>478000</v>
      </c>
    </row>
    <row r="21" spans="1:4" ht="65.25">
      <c r="A21" s="59">
        <v>17</v>
      </c>
      <c r="B21" s="101" t="s">
        <v>305</v>
      </c>
      <c r="C21" s="59" t="s">
        <v>361</v>
      </c>
      <c r="D21" s="65">
        <v>500000</v>
      </c>
    </row>
    <row r="22" spans="1:4" ht="43.5">
      <c r="A22" s="59">
        <v>18</v>
      </c>
      <c r="B22" s="101" t="s">
        <v>306</v>
      </c>
      <c r="C22" s="59" t="s">
        <v>532</v>
      </c>
      <c r="D22" s="65">
        <v>350000</v>
      </c>
    </row>
    <row r="23" spans="1:4" ht="65.25">
      <c r="A23" s="59">
        <v>19</v>
      </c>
      <c r="B23" s="101" t="s">
        <v>307</v>
      </c>
      <c r="C23" s="59" t="s">
        <v>383</v>
      </c>
      <c r="D23" s="65">
        <v>495000</v>
      </c>
    </row>
    <row r="24" spans="1:4" ht="43.5">
      <c r="A24" s="59">
        <v>20</v>
      </c>
      <c r="B24" s="101" t="s">
        <v>308</v>
      </c>
      <c r="C24" s="59" t="s">
        <v>458</v>
      </c>
      <c r="D24" s="65">
        <v>400000</v>
      </c>
    </row>
    <row r="25" spans="1:4" ht="43.5">
      <c r="A25" s="59">
        <v>21</v>
      </c>
      <c r="B25" s="101" t="s">
        <v>309</v>
      </c>
      <c r="C25" s="59" t="s">
        <v>407</v>
      </c>
      <c r="D25" s="65">
        <v>500000</v>
      </c>
    </row>
    <row r="26" spans="1:4" ht="43.5">
      <c r="A26" s="59">
        <v>22</v>
      </c>
      <c r="B26" s="101" t="s">
        <v>310</v>
      </c>
      <c r="C26" s="59" t="s">
        <v>459</v>
      </c>
      <c r="D26" s="65">
        <v>500000</v>
      </c>
    </row>
    <row r="27" spans="1:4" ht="65.25">
      <c r="A27" s="59">
        <v>23</v>
      </c>
      <c r="B27" s="101" t="s">
        <v>311</v>
      </c>
      <c r="C27" s="59" t="s">
        <v>460</v>
      </c>
      <c r="D27" s="65">
        <v>448000</v>
      </c>
    </row>
    <row r="28" spans="1:4" ht="43.5">
      <c r="A28" s="59">
        <v>24</v>
      </c>
      <c r="B28" s="101" t="s">
        <v>312</v>
      </c>
      <c r="C28" s="59" t="s">
        <v>461</v>
      </c>
      <c r="D28" s="65">
        <v>500000</v>
      </c>
    </row>
    <row r="29" spans="1:4" ht="43.5">
      <c r="A29" s="59">
        <v>25</v>
      </c>
      <c r="B29" s="101" t="s">
        <v>313</v>
      </c>
      <c r="C29" s="59" t="s">
        <v>462</v>
      </c>
      <c r="D29" s="65">
        <v>484000</v>
      </c>
    </row>
    <row r="30" spans="1:4" ht="43.5">
      <c r="A30" s="59">
        <v>26</v>
      </c>
      <c r="B30" s="101" t="s">
        <v>314</v>
      </c>
      <c r="C30" s="59" t="s">
        <v>463</v>
      </c>
      <c r="D30" s="65">
        <v>500000</v>
      </c>
    </row>
    <row r="31" spans="1:4" ht="43.5">
      <c r="A31" s="59">
        <v>27</v>
      </c>
      <c r="B31" s="101" t="s">
        <v>315</v>
      </c>
      <c r="C31" s="59" t="s">
        <v>230</v>
      </c>
      <c r="D31" s="65">
        <v>500000</v>
      </c>
    </row>
    <row r="32" spans="1:4" ht="43.5">
      <c r="A32" s="59">
        <v>28</v>
      </c>
      <c r="B32" s="101" t="s">
        <v>316</v>
      </c>
      <c r="C32" s="59" t="s">
        <v>464</v>
      </c>
      <c r="D32" s="65">
        <v>420000</v>
      </c>
    </row>
    <row r="33" spans="1:4" ht="65.25">
      <c r="A33" s="59">
        <v>29</v>
      </c>
      <c r="B33" s="101" t="s">
        <v>317</v>
      </c>
      <c r="C33" s="59" t="s">
        <v>465</v>
      </c>
      <c r="D33" s="65">
        <v>360000</v>
      </c>
    </row>
    <row r="34" spans="1:4" ht="43.5">
      <c r="A34" s="59">
        <v>30</v>
      </c>
      <c r="B34" s="101" t="s">
        <v>318</v>
      </c>
      <c r="C34" s="59" t="s">
        <v>524</v>
      </c>
      <c r="D34" s="65">
        <v>497000</v>
      </c>
    </row>
    <row r="35" spans="1:4" ht="43.5">
      <c r="A35" s="59">
        <v>31</v>
      </c>
      <c r="B35" s="101" t="s">
        <v>319</v>
      </c>
      <c r="C35" s="59" t="s">
        <v>467</v>
      </c>
      <c r="D35" s="65">
        <v>401000</v>
      </c>
    </row>
    <row r="36" spans="1:4" ht="43.5">
      <c r="A36" s="59">
        <v>32</v>
      </c>
      <c r="B36" s="101" t="s">
        <v>320</v>
      </c>
      <c r="C36" s="59" t="s">
        <v>468</v>
      </c>
      <c r="D36" s="65">
        <v>467000</v>
      </c>
    </row>
    <row r="37" spans="1:4" ht="43.5">
      <c r="A37" s="59">
        <v>33</v>
      </c>
      <c r="B37" s="101" t="s">
        <v>321</v>
      </c>
      <c r="C37" s="59" t="s">
        <v>413</v>
      </c>
      <c r="D37" s="65">
        <v>397000</v>
      </c>
    </row>
    <row r="38" spans="1:4" ht="43.5">
      <c r="A38" s="59">
        <v>34</v>
      </c>
      <c r="B38" s="101" t="s">
        <v>322</v>
      </c>
      <c r="C38" s="59" t="s">
        <v>469</v>
      </c>
      <c r="D38" s="65">
        <v>998000</v>
      </c>
    </row>
    <row r="39" spans="1:4" ht="43.5">
      <c r="A39" s="59">
        <v>35</v>
      </c>
      <c r="B39" s="101" t="s">
        <v>323</v>
      </c>
      <c r="C39" s="59" t="s">
        <v>371</v>
      </c>
      <c r="D39" s="65">
        <v>746000</v>
      </c>
    </row>
    <row r="40" spans="1:4" ht="43.5">
      <c r="A40" s="59">
        <v>36</v>
      </c>
      <c r="B40" s="101" t="s">
        <v>324</v>
      </c>
      <c r="C40" s="59" t="s">
        <v>525</v>
      </c>
      <c r="D40" s="65">
        <v>1000000</v>
      </c>
    </row>
    <row r="41" spans="1:4" ht="43.5">
      <c r="A41" s="59">
        <v>37</v>
      </c>
      <c r="B41" s="101" t="s">
        <v>325</v>
      </c>
      <c r="C41" s="59" t="s">
        <v>470</v>
      </c>
      <c r="D41" s="65">
        <v>980000</v>
      </c>
    </row>
    <row r="42" spans="1:4" ht="21.75">
      <c r="A42" s="59">
        <v>38</v>
      </c>
      <c r="B42" s="101" t="s">
        <v>326</v>
      </c>
      <c r="C42" s="59" t="s">
        <v>224</v>
      </c>
      <c r="D42" s="65">
        <v>999000</v>
      </c>
    </row>
    <row r="43" spans="1:4" ht="43.5">
      <c r="A43" s="59">
        <v>39</v>
      </c>
      <c r="B43" s="101" t="s">
        <v>327</v>
      </c>
      <c r="C43" s="59" t="s">
        <v>471</v>
      </c>
      <c r="D43" s="65">
        <v>999000</v>
      </c>
    </row>
    <row r="44" spans="1:4" ht="65.25">
      <c r="A44" s="59">
        <v>40</v>
      </c>
      <c r="B44" s="101" t="s">
        <v>328</v>
      </c>
      <c r="C44" s="59" t="s">
        <v>472</v>
      </c>
      <c r="D44" s="65">
        <v>999000</v>
      </c>
    </row>
    <row r="45" spans="1:4" ht="43.5">
      <c r="A45" s="59">
        <v>41</v>
      </c>
      <c r="B45" s="101" t="s">
        <v>329</v>
      </c>
      <c r="C45" s="59" t="s">
        <v>362</v>
      </c>
      <c r="D45" s="65">
        <v>850000</v>
      </c>
    </row>
    <row r="46" spans="1:4" ht="65.25">
      <c r="A46" s="59">
        <v>42</v>
      </c>
      <c r="B46" s="101" t="s">
        <v>330</v>
      </c>
      <c r="C46" s="59" t="s">
        <v>372</v>
      </c>
      <c r="D46" s="65">
        <v>502000</v>
      </c>
    </row>
    <row r="47" spans="1:4" ht="43.5">
      <c r="A47" s="59">
        <v>43</v>
      </c>
      <c r="B47" s="101" t="s">
        <v>331</v>
      </c>
      <c r="C47" s="59" t="s">
        <v>374</v>
      </c>
      <c r="D47" s="65">
        <v>703000</v>
      </c>
    </row>
    <row r="48" spans="1:4" ht="43.5">
      <c r="A48" s="415">
        <v>44</v>
      </c>
      <c r="B48" s="102" t="s">
        <v>332</v>
      </c>
      <c r="C48" s="59" t="s">
        <v>473</v>
      </c>
      <c r="D48" s="418">
        <v>3000000</v>
      </c>
    </row>
    <row r="49" spans="1:4" ht="21.75">
      <c r="A49" s="416"/>
      <c r="B49" s="103" t="s">
        <v>333</v>
      </c>
      <c r="C49" s="63"/>
      <c r="D49" s="419"/>
    </row>
    <row r="50" spans="1:4" ht="43.5">
      <c r="A50" s="416"/>
      <c r="B50" s="102" t="s">
        <v>334</v>
      </c>
      <c r="C50" s="59" t="s">
        <v>474</v>
      </c>
      <c r="D50" s="419"/>
    </row>
    <row r="51" spans="1:4" ht="43.5">
      <c r="A51" s="416"/>
      <c r="B51" s="102" t="s">
        <v>335</v>
      </c>
      <c r="C51" s="59" t="s">
        <v>475</v>
      </c>
      <c r="D51" s="419"/>
    </row>
    <row r="52" spans="1:4" ht="43.5">
      <c r="A52" s="416"/>
      <c r="B52" s="102" t="s">
        <v>336</v>
      </c>
      <c r="C52" s="59" t="s">
        <v>363</v>
      </c>
      <c r="D52" s="419"/>
    </row>
    <row r="53" spans="1:4" ht="43.5">
      <c r="A53" s="416"/>
      <c r="B53" s="102" t="s">
        <v>337</v>
      </c>
      <c r="C53" s="59" t="s">
        <v>475</v>
      </c>
      <c r="D53" s="419"/>
    </row>
    <row r="54" spans="1:4" ht="43.5">
      <c r="A54" s="416"/>
      <c r="B54" s="102" t="s">
        <v>338</v>
      </c>
      <c r="C54" s="59" t="s">
        <v>391</v>
      </c>
      <c r="D54" s="419"/>
    </row>
    <row r="55" spans="1:4" ht="21.75">
      <c r="A55" s="416"/>
      <c r="B55" s="102" t="s">
        <v>339</v>
      </c>
      <c r="C55" s="59" t="s">
        <v>476</v>
      </c>
      <c r="D55" s="419"/>
    </row>
    <row r="56" spans="1:4" ht="43.5">
      <c r="A56" s="417"/>
      <c r="B56" s="102" t="s">
        <v>340</v>
      </c>
      <c r="C56" s="59" t="s">
        <v>473</v>
      </c>
      <c r="D56" s="420"/>
    </row>
    <row r="57" spans="1:4" ht="21.75">
      <c r="A57" s="421">
        <v>45</v>
      </c>
      <c r="B57" s="102" t="s">
        <v>341</v>
      </c>
      <c r="C57" s="59" t="s">
        <v>368</v>
      </c>
      <c r="D57" s="414">
        <v>900000</v>
      </c>
    </row>
    <row r="58" spans="1:4" ht="21.75">
      <c r="A58" s="422"/>
      <c r="B58" s="103" t="s">
        <v>333</v>
      </c>
      <c r="C58" s="63"/>
      <c r="D58" s="414"/>
    </row>
    <row r="59" spans="1:4" ht="43.5">
      <c r="A59" s="422"/>
      <c r="B59" s="102" t="s">
        <v>342</v>
      </c>
      <c r="C59" s="59" t="s">
        <v>373</v>
      </c>
      <c r="D59" s="414"/>
    </row>
    <row r="60" spans="1:4" ht="43.5">
      <c r="A60" s="422"/>
      <c r="B60" s="102" t="s">
        <v>343</v>
      </c>
      <c r="C60" s="59" t="s">
        <v>368</v>
      </c>
      <c r="D60" s="414"/>
    </row>
    <row r="61" spans="1:4" ht="43.5">
      <c r="A61" s="422"/>
      <c r="B61" s="102" t="s">
        <v>344</v>
      </c>
      <c r="C61" s="59" t="s">
        <v>364</v>
      </c>
      <c r="D61" s="414"/>
    </row>
    <row r="62" spans="1:4" ht="65.25">
      <c r="A62" s="59">
        <v>46</v>
      </c>
      <c r="B62" s="102" t="s">
        <v>345</v>
      </c>
      <c r="C62" s="59" t="s">
        <v>477</v>
      </c>
      <c r="D62" s="65">
        <v>495000</v>
      </c>
    </row>
    <row r="63" spans="1:4" ht="43.5">
      <c r="A63" s="59">
        <v>47</v>
      </c>
      <c r="B63" s="102" t="s">
        <v>346</v>
      </c>
      <c r="C63" s="59" t="s">
        <v>196</v>
      </c>
      <c r="D63" s="65">
        <v>980000</v>
      </c>
    </row>
    <row r="64" spans="1:4" ht="43.5">
      <c r="A64" s="59">
        <v>48</v>
      </c>
      <c r="B64" s="104" t="s">
        <v>347</v>
      </c>
      <c r="C64" s="59" t="s">
        <v>365</v>
      </c>
      <c r="D64" s="65">
        <v>220000</v>
      </c>
    </row>
    <row r="65" spans="1:4" ht="43.5">
      <c r="A65" s="59">
        <v>49</v>
      </c>
      <c r="B65" s="105" t="s">
        <v>348</v>
      </c>
      <c r="C65" s="59" t="s">
        <v>366</v>
      </c>
      <c r="D65" s="65">
        <v>220000</v>
      </c>
    </row>
    <row r="66" spans="1:4" ht="43.5">
      <c r="A66" s="59">
        <v>50</v>
      </c>
      <c r="B66" s="101" t="s">
        <v>349</v>
      </c>
      <c r="C66" s="59" t="s">
        <v>400</v>
      </c>
      <c r="D66" s="65">
        <v>200000</v>
      </c>
    </row>
    <row r="67" spans="1:4" ht="21.75">
      <c r="A67" s="59">
        <v>51</v>
      </c>
      <c r="B67" s="101" t="s">
        <v>350</v>
      </c>
      <c r="C67" s="59" t="s">
        <v>275</v>
      </c>
      <c r="D67" s="65">
        <v>393000</v>
      </c>
    </row>
    <row r="68" spans="1:4" ht="21.75">
      <c r="A68" s="59">
        <v>52</v>
      </c>
      <c r="B68" s="101" t="s">
        <v>351</v>
      </c>
      <c r="C68" s="59" t="s">
        <v>478</v>
      </c>
      <c r="D68" s="65">
        <v>500000</v>
      </c>
    </row>
    <row r="69" spans="1:4" ht="65.25">
      <c r="A69" s="59">
        <v>53</v>
      </c>
      <c r="B69" s="101" t="s">
        <v>352</v>
      </c>
      <c r="C69" s="59" t="s">
        <v>479</v>
      </c>
      <c r="D69" s="65">
        <v>500000</v>
      </c>
    </row>
    <row r="70" spans="1:4" ht="65.25">
      <c r="A70" s="59">
        <v>54</v>
      </c>
      <c r="B70" s="101" t="s">
        <v>353</v>
      </c>
      <c r="C70" s="59" t="s">
        <v>369</v>
      </c>
      <c r="D70" s="65">
        <v>450000</v>
      </c>
    </row>
    <row r="71" spans="1:4" ht="87">
      <c r="A71" s="59">
        <v>55</v>
      </c>
      <c r="B71" s="102" t="s">
        <v>354</v>
      </c>
      <c r="C71" s="59" t="s">
        <v>480</v>
      </c>
      <c r="D71" s="414">
        <v>3000000</v>
      </c>
    </row>
    <row r="72" spans="1:4" ht="21.75">
      <c r="A72" s="70"/>
      <c r="B72" s="103" t="s">
        <v>333</v>
      </c>
      <c r="C72" s="63"/>
      <c r="D72" s="414"/>
    </row>
    <row r="73" spans="1:4" ht="65.25">
      <c r="A73" s="70"/>
      <c r="B73" s="102" t="s">
        <v>355</v>
      </c>
      <c r="C73" s="59" t="s">
        <v>480</v>
      </c>
      <c r="D73" s="414"/>
    </row>
    <row r="74" spans="1:4" ht="65.25">
      <c r="A74" s="70"/>
      <c r="B74" s="102" t="s">
        <v>356</v>
      </c>
      <c r="C74" s="59" t="s">
        <v>481</v>
      </c>
      <c r="D74" s="414"/>
    </row>
    <row r="75" spans="1:4" ht="43.5">
      <c r="A75" s="71"/>
      <c r="B75" s="102" t="s">
        <v>357</v>
      </c>
      <c r="C75" s="59" t="s">
        <v>482</v>
      </c>
      <c r="D75" s="414"/>
    </row>
    <row r="76" spans="3:4" ht="48.75" customHeight="1">
      <c r="C76" s="40" t="s">
        <v>288</v>
      </c>
      <c r="D76" s="72">
        <f>SUM(D5:D71)</f>
        <v>32069000</v>
      </c>
    </row>
    <row r="77" ht="21.75">
      <c r="C77" s="61"/>
    </row>
    <row r="78" ht="21.75">
      <c r="C78" s="61"/>
    </row>
    <row r="79" ht="21.75">
      <c r="C79" s="61"/>
    </row>
    <row r="80" ht="21.75">
      <c r="C80" s="61"/>
    </row>
    <row r="81" ht="21.75">
      <c r="C81" s="64"/>
    </row>
    <row r="82" ht="21.75">
      <c r="C82" s="61"/>
    </row>
    <row r="83" ht="21.75">
      <c r="C83" s="61"/>
    </row>
    <row r="84" ht="21.75">
      <c r="C84" s="61"/>
    </row>
  </sheetData>
  <sheetProtection/>
  <mergeCells count="8">
    <mergeCell ref="D71:D75"/>
    <mergeCell ref="A1:D1"/>
    <mergeCell ref="A2:D2"/>
    <mergeCell ref="A3:D3"/>
    <mergeCell ref="A48:A56"/>
    <mergeCell ref="D48:D56"/>
    <mergeCell ref="A57:A61"/>
    <mergeCell ref="D57:D61"/>
  </mergeCells>
  <printOptions/>
  <pageMargins left="0.24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D72"/>
  <sheetViews>
    <sheetView zoomScale="103" zoomScaleNormal="103" zoomScalePageLayoutView="0" workbookViewId="0" topLeftCell="A1">
      <selection activeCell="B15" sqref="B15"/>
    </sheetView>
  </sheetViews>
  <sheetFormatPr defaultColWidth="7.296875" defaultRowHeight="18.75"/>
  <cols>
    <col min="1" max="1" width="4.8984375" style="40" customWidth="1"/>
    <col min="2" max="2" width="40.69921875" style="112" customWidth="1"/>
    <col min="3" max="3" width="18" style="40" customWidth="1"/>
    <col min="4" max="4" width="8.5" style="56" customWidth="1"/>
    <col min="5" max="16384" width="7.296875" style="40" customWidth="1"/>
  </cols>
  <sheetData>
    <row r="1" spans="1:4" ht="21.75">
      <c r="A1" s="412" t="s">
        <v>92</v>
      </c>
      <c r="B1" s="412"/>
      <c r="C1" s="412"/>
      <c r="D1" s="412"/>
    </row>
    <row r="2" spans="1:4" ht="21.75">
      <c r="A2" s="412" t="s">
        <v>93</v>
      </c>
      <c r="B2" s="412"/>
      <c r="C2" s="412"/>
      <c r="D2" s="412"/>
    </row>
    <row r="3" spans="1:4" ht="21.75">
      <c r="A3" s="413" t="s">
        <v>167</v>
      </c>
      <c r="B3" s="413"/>
      <c r="C3" s="413"/>
      <c r="D3" s="413"/>
    </row>
    <row r="4" spans="1:4" ht="21" customHeight="1">
      <c r="A4" s="48" t="s">
        <v>168</v>
      </c>
      <c r="B4" s="99" t="s">
        <v>94</v>
      </c>
      <c r="C4" s="48" t="s">
        <v>95</v>
      </c>
      <c r="D4" s="49" t="s">
        <v>96</v>
      </c>
    </row>
    <row r="5" spans="1:4" ht="43.5">
      <c r="A5" s="29">
        <v>1</v>
      </c>
      <c r="B5" s="107" t="s">
        <v>97</v>
      </c>
      <c r="C5" s="31" t="s">
        <v>483</v>
      </c>
      <c r="D5" s="50">
        <v>494500</v>
      </c>
    </row>
    <row r="6" spans="1:4" ht="37.5" customHeight="1">
      <c r="A6" s="29">
        <v>2</v>
      </c>
      <c r="B6" s="107" t="s">
        <v>98</v>
      </c>
      <c r="C6" s="31" t="s">
        <v>485</v>
      </c>
      <c r="D6" s="51">
        <v>1000000</v>
      </c>
    </row>
    <row r="7" spans="1:4" ht="21.75">
      <c r="A7" s="29">
        <v>3</v>
      </c>
      <c r="B7" s="107" t="s">
        <v>99</v>
      </c>
      <c r="C7" s="29" t="s">
        <v>497</v>
      </c>
      <c r="D7" s="50">
        <v>250000</v>
      </c>
    </row>
    <row r="8" spans="1:4" ht="61.5" customHeight="1">
      <c r="A8" s="29">
        <v>4</v>
      </c>
      <c r="B8" s="107" t="s">
        <v>100</v>
      </c>
      <c r="C8" s="32" t="s">
        <v>484</v>
      </c>
      <c r="D8" s="50">
        <v>493000</v>
      </c>
    </row>
    <row r="9" spans="1:4" ht="63" customHeight="1">
      <c r="A9" s="29">
        <v>5</v>
      </c>
      <c r="B9" s="107" t="s">
        <v>101</v>
      </c>
      <c r="C9" s="32" t="s">
        <v>533</v>
      </c>
      <c r="D9" s="52">
        <v>399000</v>
      </c>
    </row>
    <row r="10" spans="1:4" ht="84" customHeight="1">
      <c r="A10" s="29">
        <v>6</v>
      </c>
      <c r="B10" s="107" t="s">
        <v>102</v>
      </c>
      <c r="C10" s="33" t="s">
        <v>534</v>
      </c>
      <c r="D10" s="52">
        <v>3000000</v>
      </c>
    </row>
    <row r="11" spans="1:4" ht="65.25">
      <c r="A11" s="29"/>
      <c r="B11" s="107" t="s">
        <v>103</v>
      </c>
      <c r="C11" s="31" t="s">
        <v>517</v>
      </c>
      <c r="D11" s="52"/>
    </row>
    <row r="12" spans="1:4" ht="54" customHeight="1">
      <c r="A12" s="29"/>
      <c r="B12" s="107" t="s">
        <v>104</v>
      </c>
      <c r="C12" s="34" t="s">
        <v>105</v>
      </c>
      <c r="D12" s="52"/>
    </row>
    <row r="13" spans="1:4" ht="37.5" customHeight="1">
      <c r="A13" s="29"/>
      <c r="B13" s="107" t="s">
        <v>106</v>
      </c>
      <c r="C13" s="34" t="s">
        <v>488</v>
      </c>
      <c r="D13" s="52"/>
    </row>
    <row r="14" spans="1:4" ht="65.25">
      <c r="A14" s="29">
        <v>7</v>
      </c>
      <c r="B14" s="107" t="s">
        <v>107</v>
      </c>
      <c r="C14" s="29" t="s">
        <v>535</v>
      </c>
      <c r="D14" s="52">
        <v>499600</v>
      </c>
    </row>
    <row r="15" spans="1:4" ht="43.5" customHeight="1">
      <c r="A15" s="29">
        <v>8</v>
      </c>
      <c r="B15" s="107" t="s">
        <v>108</v>
      </c>
      <c r="C15" s="32" t="s">
        <v>518</v>
      </c>
      <c r="D15" s="52">
        <v>500000</v>
      </c>
    </row>
    <row r="16" spans="1:4" ht="45" customHeight="1">
      <c r="A16" s="29">
        <v>9</v>
      </c>
      <c r="B16" s="107" t="s">
        <v>109</v>
      </c>
      <c r="C16" s="32" t="s">
        <v>498</v>
      </c>
      <c r="D16" s="52">
        <v>930000</v>
      </c>
    </row>
    <row r="17" spans="1:4" ht="63.75" customHeight="1">
      <c r="A17" s="29">
        <v>10</v>
      </c>
      <c r="B17" s="107" t="s">
        <v>110</v>
      </c>
      <c r="C17" s="38" t="s">
        <v>486</v>
      </c>
      <c r="D17" s="55">
        <v>500000</v>
      </c>
    </row>
    <row r="18" spans="1:4" ht="65.25" customHeight="1">
      <c r="A18" s="29">
        <v>11</v>
      </c>
      <c r="B18" s="107" t="s">
        <v>111</v>
      </c>
      <c r="C18" s="35" t="s">
        <v>499</v>
      </c>
      <c r="D18" s="51">
        <v>250000</v>
      </c>
    </row>
    <row r="19" spans="1:4" ht="65.25">
      <c r="A19" s="29">
        <v>12</v>
      </c>
      <c r="B19" s="107" t="s">
        <v>112</v>
      </c>
      <c r="C19" s="29" t="s">
        <v>532</v>
      </c>
      <c r="D19" s="51">
        <v>380000</v>
      </c>
    </row>
    <row r="20" spans="1:4" ht="43.5">
      <c r="A20" s="29">
        <v>13</v>
      </c>
      <c r="B20" s="109" t="s">
        <v>113</v>
      </c>
      <c r="C20" s="32" t="s">
        <v>500</v>
      </c>
      <c r="D20" s="52">
        <v>482000</v>
      </c>
    </row>
    <row r="21" spans="1:4" ht="43.5">
      <c r="A21" s="29">
        <v>14</v>
      </c>
      <c r="B21" s="107" t="s">
        <v>114</v>
      </c>
      <c r="C21" s="29" t="s">
        <v>487</v>
      </c>
      <c r="D21" s="50">
        <v>1640000</v>
      </c>
    </row>
    <row r="22" spans="1:4" ht="43.5">
      <c r="A22" s="41"/>
      <c r="B22" s="107" t="s">
        <v>115</v>
      </c>
      <c r="C22" s="29" t="s">
        <v>523</v>
      </c>
      <c r="D22" s="50"/>
    </row>
    <row r="23" spans="1:4" ht="21.75">
      <c r="A23" s="29"/>
      <c r="B23" s="107" t="s">
        <v>116</v>
      </c>
      <c r="C23" s="29" t="s">
        <v>536</v>
      </c>
      <c r="D23" s="50"/>
    </row>
    <row r="24" spans="1:4" ht="43.5">
      <c r="A24" s="41"/>
      <c r="B24" s="107" t="s">
        <v>117</v>
      </c>
      <c r="C24" s="29" t="s">
        <v>487</v>
      </c>
      <c r="D24" s="50"/>
    </row>
    <row r="25" spans="1:4" ht="43.5">
      <c r="A25" s="29">
        <v>15</v>
      </c>
      <c r="B25" s="107" t="s">
        <v>118</v>
      </c>
      <c r="C25" s="29" t="s">
        <v>501</v>
      </c>
      <c r="D25" s="50">
        <v>490000</v>
      </c>
    </row>
    <row r="26" spans="1:4" ht="43.5">
      <c r="A26" s="41">
        <v>16</v>
      </c>
      <c r="B26" s="107" t="s">
        <v>119</v>
      </c>
      <c r="C26" s="29" t="s">
        <v>537</v>
      </c>
      <c r="D26" s="51">
        <v>480000</v>
      </c>
    </row>
    <row r="27" spans="1:4" ht="21.75">
      <c r="A27" s="29">
        <v>17</v>
      </c>
      <c r="B27" s="107" t="s">
        <v>120</v>
      </c>
      <c r="C27" s="29" t="s">
        <v>502</v>
      </c>
      <c r="D27" s="50">
        <v>250000</v>
      </c>
    </row>
    <row r="28" spans="1:4" ht="43.5">
      <c r="A28" s="41">
        <v>18</v>
      </c>
      <c r="B28" s="107" t="s">
        <v>121</v>
      </c>
      <c r="C28" s="29" t="s">
        <v>489</v>
      </c>
      <c r="D28" s="50">
        <v>500000</v>
      </c>
    </row>
    <row r="29" spans="1:4" ht="43.5">
      <c r="A29" s="29">
        <v>19</v>
      </c>
      <c r="B29" s="107" t="s">
        <v>122</v>
      </c>
      <c r="C29" s="29" t="s">
        <v>490</v>
      </c>
      <c r="D29" s="50">
        <v>500000</v>
      </c>
    </row>
    <row r="30" spans="1:4" ht="43.5">
      <c r="A30" s="41">
        <v>20</v>
      </c>
      <c r="B30" s="110" t="s">
        <v>123</v>
      </c>
      <c r="C30" s="29" t="s">
        <v>519</v>
      </c>
      <c r="D30" s="50">
        <v>379000</v>
      </c>
    </row>
    <row r="31" spans="1:4" ht="74.25" customHeight="1">
      <c r="A31" s="29">
        <v>21</v>
      </c>
      <c r="B31" s="107" t="s">
        <v>124</v>
      </c>
      <c r="C31" s="32" t="s">
        <v>528</v>
      </c>
      <c r="D31" s="52">
        <v>999700</v>
      </c>
    </row>
    <row r="32" spans="1:4" ht="21.75">
      <c r="A32" s="41">
        <v>22</v>
      </c>
      <c r="B32" s="107" t="s">
        <v>125</v>
      </c>
      <c r="C32" s="29" t="s">
        <v>521</v>
      </c>
      <c r="D32" s="52">
        <v>240000</v>
      </c>
    </row>
    <row r="33" spans="1:4" ht="43.5">
      <c r="A33" s="29">
        <v>23</v>
      </c>
      <c r="B33" s="107" t="s">
        <v>126</v>
      </c>
      <c r="C33" s="32" t="s">
        <v>520</v>
      </c>
      <c r="D33" s="52">
        <v>500000</v>
      </c>
    </row>
    <row r="34" spans="1:4" ht="65.25">
      <c r="A34" s="41">
        <v>24</v>
      </c>
      <c r="B34" s="107" t="s">
        <v>127</v>
      </c>
      <c r="C34" s="32" t="s">
        <v>538</v>
      </c>
      <c r="D34" s="52">
        <v>450000</v>
      </c>
    </row>
    <row r="35" spans="1:4" ht="43.5">
      <c r="A35" s="29">
        <v>25</v>
      </c>
      <c r="B35" s="107" t="s">
        <v>128</v>
      </c>
      <c r="C35" s="32" t="s">
        <v>527</v>
      </c>
      <c r="D35" s="52">
        <v>980000</v>
      </c>
    </row>
    <row r="36" spans="1:4" ht="43.5">
      <c r="A36" s="41">
        <v>26</v>
      </c>
      <c r="B36" s="107" t="s">
        <v>129</v>
      </c>
      <c r="C36" s="32" t="s">
        <v>539</v>
      </c>
      <c r="D36" s="52">
        <v>150000</v>
      </c>
    </row>
    <row r="37" spans="1:4" ht="43.5">
      <c r="A37" s="29">
        <v>27</v>
      </c>
      <c r="B37" s="111" t="s">
        <v>130</v>
      </c>
      <c r="C37" s="36" t="s">
        <v>491</v>
      </c>
      <c r="D37" s="54">
        <v>500000</v>
      </c>
    </row>
    <row r="38" spans="1:4" ht="65.25">
      <c r="A38" s="41">
        <v>28</v>
      </c>
      <c r="B38" s="107" t="s">
        <v>131</v>
      </c>
      <c r="C38" s="113" t="s">
        <v>540</v>
      </c>
      <c r="D38" s="53">
        <v>450000</v>
      </c>
    </row>
    <row r="39" spans="1:4" ht="65.25">
      <c r="A39" s="29">
        <v>29</v>
      </c>
      <c r="B39" s="107" t="s">
        <v>132</v>
      </c>
      <c r="C39" s="37" t="s">
        <v>522</v>
      </c>
      <c r="D39" s="51">
        <v>395000</v>
      </c>
    </row>
    <row r="40" spans="1:4" ht="43.5">
      <c r="A40" s="41">
        <v>30</v>
      </c>
      <c r="B40" s="107" t="s">
        <v>133</v>
      </c>
      <c r="C40" s="36" t="s">
        <v>503</v>
      </c>
      <c r="D40" s="54">
        <v>490000</v>
      </c>
    </row>
    <row r="41" spans="1:4" ht="21.75">
      <c r="A41" s="29">
        <v>31</v>
      </c>
      <c r="B41" s="107" t="s">
        <v>134</v>
      </c>
      <c r="C41" s="38" t="s">
        <v>492</v>
      </c>
      <c r="D41" s="55">
        <v>795000</v>
      </c>
    </row>
    <row r="42" spans="1:4" ht="43.5">
      <c r="A42" s="41">
        <v>32</v>
      </c>
      <c r="B42" s="108" t="s">
        <v>135</v>
      </c>
      <c r="C42" s="31" t="s">
        <v>504</v>
      </c>
      <c r="D42" s="51">
        <v>2820500</v>
      </c>
    </row>
    <row r="43" spans="1:4" ht="43.5">
      <c r="A43" s="30"/>
      <c r="B43" s="108" t="s">
        <v>136</v>
      </c>
      <c r="C43" s="31" t="s">
        <v>183</v>
      </c>
      <c r="D43" s="51"/>
    </row>
    <row r="44" spans="1:4" ht="43.5">
      <c r="A44" s="30"/>
      <c r="B44" s="108" t="s">
        <v>137</v>
      </c>
      <c r="C44" s="31" t="s">
        <v>362</v>
      </c>
      <c r="D44" s="51"/>
    </row>
    <row r="45" spans="1:4" ht="65.25">
      <c r="A45" s="30"/>
      <c r="B45" s="108" t="s">
        <v>138</v>
      </c>
      <c r="C45" s="31" t="s">
        <v>492</v>
      </c>
      <c r="D45" s="51"/>
    </row>
    <row r="46" spans="1:4" ht="43.5">
      <c r="A46" s="30"/>
      <c r="B46" s="108" t="s">
        <v>139</v>
      </c>
      <c r="C46" s="31" t="s">
        <v>505</v>
      </c>
      <c r="D46" s="51"/>
    </row>
    <row r="47" spans="1:4" ht="65.25">
      <c r="A47" s="29">
        <v>33</v>
      </c>
      <c r="B47" s="107" t="s">
        <v>140</v>
      </c>
      <c r="C47" s="32" t="s">
        <v>506</v>
      </c>
      <c r="D47" s="52">
        <v>999000</v>
      </c>
    </row>
    <row r="48" spans="1:4" ht="43.5">
      <c r="A48" s="29">
        <v>34</v>
      </c>
      <c r="B48" s="107" t="s">
        <v>141</v>
      </c>
      <c r="C48" s="32" t="s">
        <v>507</v>
      </c>
      <c r="D48" s="52">
        <v>382500</v>
      </c>
    </row>
    <row r="49" spans="1:4" ht="43.5">
      <c r="A49" s="29">
        <v>35</v>
      </c>
      <c r="B49" s="107" t="s">
        <v>142</v>
      </c>
      <c r="C49" s="32" t="s">
        <v>508</v>
      </c>
      <c r="D49" s="52">
        <v>489000</v>
      </c>
    </row>
    <row r="50" spans="1:4" ht="65.25">
      <c r="A50" s="29">
        <v>36</v>
      </c>
      <c r="B50" s="107" t="s">
        <v>143</v>
      </c>
      <c r="C50" s="32" t="s">
        <v>509</v>
      </c>
      <c r="D50" s="52">
        <v>3000000</v>
      </c>
    </row>
    <row r="51" spans="1:4" ht="43.5">
      <c r="A51" s="29"/>
      <c r="B51" s="107" t="s">
        <v>144</v>
      </c>
      <c r="C51" s="32" t="s">
        <v>510</v>
      </c>
      <c r="D51" s="52"/>
    </row>
    <row r="52" spans="1:4" ht="43.5">
      <c r="A52" s="29"/>
      <c r="B52" s="107" t="s">
        <v>145</v>
      </c>
      <c r="C52" s="32" t="s">
        <v>208</v>
      </c>
      <c r="D52" s="52"/>
    </row>
    <row r="53" spans="1:4" ht="43.5">
      <c r="A53" s="29"/>
      <c r="B53" s="107" t="s">
        <v>146</v>
      </c>
      <c r="C53" s="32" t="s">
        <v>509</v>
      </c>
      <c r="D53" s="52"/>
    </row>
    <row r="54" spans="1:4" ht="65.25">
      <c r="A54" s="29"/>
      <c r="B54" s="107" t="s">
        <v>147</v>
      </c>
      <c r="C54" s="32" t="s">
        <v>511</v>
      </c>
      <c r="D54" s="52"/>
    </row>
    <row r="55" spans="1:4" ht="65.25">
      <c r="A55" s="29"/>
      <c r="B55" s="107" t="s">
        <v>148</v>
      </c>
      <c r="C55" s="32" t="s">
        <v>149</v>
      </c>
      <c r="D55" s="52"/>
    </row>
    <row r="56" spans="1:4" ht="65.25">
      <c r="A56" s="29"/>
      <c r="B56" s="107" t="s">
        <v>150</v>
      </c>
      <c r="C56" s="32" t="s">
        <v>493</v>
      </c>
      <c r="D56" s="52"/>
    </row>
    <row r="57" spans="1:4" ht="43.5">
      <c r="A57" s="29">
        <v>37</v>
      </c>
      <c r="B57" s="107" t="s">
        <v>151</v>
      </c>
      <c r="C57" s="32" t="s">
        <v>512</v>
      </c>
      <c r="D57" s="52">
        <v>250000</v>
      </c>
    </row>
    <row r="58" spans="1:4" ht="43.5">
      <c r="A58" s="29">
        <v>38</v>
      </c>
      <c r="B58" s="107" t="s">
        <v>152</v>
      </c>
      <c r="C58" s="32" t="s">
        <v>541</v>
      </c>
      <c r="D58" s="52">
        <v>250000</v>
      </c>
    </row>
    <row r="59" spans="1:4" ht="43.5">
      <c r="A59" s="29">
        <v>39</v>
      </c>
      <c r="B59" s="107" t="s">
        <v>153</v>
      </c>
      <c r="C59" s="32" t="s">
        <v>513</v>
      </c>
      <c r="D59" s="52">
        <v>378000</v>
      </c>
    </row>
    <row r="60" spans="1:4" ht="65.25">
      <c r="A60" s="29">
        <v>40</v>
      </c>
      <c r="B60" s="107" t="s">
        <v>154</v>
      </c>
      <c r="C60" s="32" t="s">
        <v>208</v>
      </c>
      <c r="D60" s="52">
        <v>450000</v>
      </c>
    </row>
    <row r="61" spans="1:4" ht="43.5">
      <c r="A61" s="29">
        <v>41</v>
      </c>
      <c r="B61" s="108" t="s">
        <v>155</v>
      </c>
      <c r="C61" s="31" t="s">
        <v>514</v>
      </c>
      <c r="D61" s="53">
        <v>2400000</v>
      </c>
    </row>
    <row r="62" spans="1:4" ht="43.5">
      <c r="A62" s="29"/>
      <c r="B62" s="108" t="s">
        <v>156</v>
      </c>
      <c r="C62" s="31" t="s">
        <v>514</v>
      </c>
      <c r="D62" s="51"/>
    </row>
    <row r="63" spans="1:4" ht="43.5">
      <c r="A63" s="29"/>
      <c r="B63" s="108" t="s">
        <v>157</v>
      </c>
      <c r="C63" s="31" t="s">
        <v>372</v>
      </c>
      <c r="D63" s="51"/>
    </row>
    <row r="64" spans="1:4" ht="43.5">
      <c r="A64" s="29"/>
      <c r="B64" s="108" t="s">
        <v>158</v>
      </c>
      <c r="C64" s="31" t="s">
        <v>515</v>
      </c>
      <c r="D64" s="51"/>
    </row>
    <row r="65" spans="1:4" ht="43.5">
      <c r="A65" s="29">
        <v>42</v>
      </c>
      <c r="B65" s="107" t="s">
        <v>159</v>
      </c>
      <c r="C65" s="36" t="s">
        <v>516</v>
      </c>
      <c r="D65" s="54">
        <v>420000</v>
      </c>
    </row>
    <row r="66" spans="1:4" ht="43.5">
      <c r="A66" s="29">
        <v>43</v>
      </c>
      <c r="B66" s="107" t="s">
        <v>160</v>
      </c>
      <c r="C66" s="38" t="s">
        <v>542</v>
      </c>
      <c r="D66" s="55">
        <v>465400</v>
      </c>
    </row>
    <row r="67" spans="1:4" ht="43.5">
      <c r="A67" s="29">
        <v>44</v>
      </c>
      <c r="B67" s="111" t="s">
        <v>161</v>
      </c>
      <c r="C67" s="32" t="s">
        <v>496</v>
      </c>
      <c r="D67" s="52">
        <v>250000</v>
      </c>
    </row>
    <row r="68" spans="1:4" ht="43.5">
      <c r="A68" s="29">
        <v>45</v>
      </c>
      <c r="B68" s="107" t="s">
        <v>162</v>
      </c>
      <c r="C68" s="39" t="s">
        <v>494</v>
      </c>
      <c r="D68" s="52">
        <v>300400</v>
      </c>
    </row>
    <row r="69" spans="1:4" ht="43.5">
      <c r="A69" s="29">
        <v>46</v>
      </c>
      <c r="B69" s="111" t="s">
        <v>163</v>
      </c>
      <c r="C69" s="32" t="s">
        <v>543</v>
      </c>
      <c r="D69" s="52">
        <v>495000</v>
      </c>
    </row>
    <row r="70" spans="1:4" ht="65.25">
      <c r="A70" s="29">
        <v>47</v>
      </c>
      <c r="B70" s="111" t="s">
        <v>164</v>
      </c>
      <c r="C70" s="38" t="s">
        <v>495</v>
      </c>
      <c r="D70" s="55">
        <v>249700</v>
      </c>
    </row>
    <row r="71" spans="1:4" ht="43.5">
      <c r="A71" s="29">
        <v>48</v>
      </c>
      <c r="B71" s="107" t="s">
        <v>165</v>
      </c>
      <c r="C71" s="39" t="s">
        <v>370</v>
      </c>
      <c r="D71" s="51">
        <v>490000</v>
      </c>
    </row>
    <row r="72" spans="3:4" ht="36.75" customHeight="1">
      <c r="C72" s="40" t="s">
        <v>288</v>
      </c>
      <c r="D72" s="52">
        <f>SUM(D5:D71)</f>
        <v>33456300</v>
      </c>
    </row>
  </sheetData>
  <sheetProtection/>
  <mergeCells count="3">
    <mergeCell ref="A1:D1"/>
    <mergeCell ref="A2:D2"/>
    <mergeCell ref="A3:D3"/>
  </mergeCells>
  <printOptions/>
  <pageMargins left="0.1968503937007874" right="0.1968503937007874" top="0.31496062992125984" bottom="0.62" header="0.35433070866141736" footer="0.1968503937007874"/>
  <pageSetup horizontalDpi="600" verticalDpi="600" orientation="portrait" paperSize="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P_Surdi</cp:lastModifiedBy>
  <cp:lastPrinted>2017-09-07T02:59:49Z</cp:lastPrinted>
  <dcterms:created xsi:type="dcterms:W3CDTF">2016-11-10T04:14:37Z</dcterms:created>
  <dcterms:modified xsi:type="dcterms:W3CDTF">2019-01-25T04:52:42Z</dcterms:modified>
  <cp:category/>
  <cp:version/>
  <cp:contentType/>
  <cp:contentStatus/>
</cp:coreProperties>
</file>